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협동조합\03.예산및결산자료\장애인예결산보고\2024년도\"/>
    </mc:Choice>
  </mc:AlternateContent>
  <xr:revisionPtr revIDLastSave="0" documentId="8_{DB963DAD-0CD6-4540-ACF2-8FD88A823508}" xr6:coauthVersionLast="47" xr6:coauthVersionMax="47" xr10:uidLastSave="{00000000-0000-0000-0000-000000000000}"/>
  <bookViews>
    <workbookView xWindow="-120" yWindow="-120" windowWidth="29040" windowHeight="15720" tabRatio="885" activeTab="9" xr2:uid="{00000000-000D-0000-FFFF-FFFF00000000}"/>
  </bookViews>
  <sheets>
    <sheet name="제목" sheetId="19" r:id="rId1"/>
    <sheet name="목차" sheetId="31" r:id="rId2"/>
    <sheet name="1) 세입세출 총괄" sheetId="32" r:id="rId3"/>
    <sheet name="2) 세입 결산" sheetId="26" r:id="rId4"/>
    <sheet name="3) 세출 결산" sheetId="27" r:id="rId5"/>
    <sheet name="4)-가 예금잔액 명세서 " sheetId="18" r:id="rId6"/>
    <sheet name="통장잔액 " sheetId="33" r:id="rId7"/>
    <sheet name="4)-나 퇴직적립금현황" sheetId="28" r:id="rId8"/>
    <sheet name="2 과목전용조서" sheetId="21" r:id="rId9"/>
    <sheet name="3 예비비사용" sheetId="9" r:id="rId10"/>
    <sheet name="4 기본재산" sheetId="10" r:id="rId11"/>
    <sheet name="5 사업수입" sheetId="11" r:id="rId12"/>
    <sheet name="6 정부보조금" sheetId="29" r:id="rId13"/>
    <sheet name="7 후원금 수입 및 사용결과보고서" sheetId="30" r:id="rId14"/>
    <sheet name="8 인건비명세서" sheetId="16" r:id="rId15"/>
    <sheet name="9 사업비" sheetId="14" r:id="rId16"/>
    <sheet name="10 기타비용" sheetId="15" r:id="rId17"/>
  </sheets>
  <definedNames>
    <definedName name="_xlnm._FilterDatabase" localSheetId="12" hidden="1">'6 정부보조금'!$A$3:$F$10</definedName>
    <definedName name="_xlnm.Print_Area" localSheetId="2">'1) 세입세출 총괄'!$A$1:$L$37</definedName>
    <definedName name="_xlnm.Print_Area" localSheetId="16">'10 기타비용'!$A$1:$E$24</definedName>
    <definedName name="_xlnm.Print_Area" localSheetId="8">'2 과목전용조서'!$A$1:$J$17</definedName>
    <definedName name="_xlnm.Print_Area" localSheetId="3">'2) 세입 결산'!$A$1:$I$38</definedName>
    <definedName name="_xlnm.Print_Area" localSheetId="4">'3) 세출 결산'!$A$1:$H$97</definedName>
    <definedName name="_xlnm.Print_Area" localSheetId="5">'4)-가 예금잔액 명세서 '!#REF!</definedName>
    <definedName name="_xlnm.Print_Area" localSheetId="7">'4)-나 퇴직적립금현황'!$A$1:$I$60</definedName>
    <definedName name="_xlnm.Print_Area" localSheetId="11">'5 사업수입'!$A$1:$F$10</definedName>
    <definedName name="_xlnm.Print_Area" localSheetId="12">'6 정부보조금'!$A$1:$F$10</definedName>
    <definedName name="_xlnm.Print_Area" localSheetId="13">'7 후원금 수입 및 사용결과보고서'!$A$1:$F$14</definedName>
    <definedName name="_xlnm.Print_Area" localSheetId="14">'8 인건비명세서'!$A$1:$E$8</definedName>
    <definedName name="_xlnm.Print_Area" localSheetId="15">'9 사업비'!$A$1:$E$5</definedName>
    <definedName name="_xlnm.Print_Area" localSheetId="0">제목!$A$1:$I$43</definedName>
    <definedName name="_xlnm.Print_Area" localSheetId="6">'통장잔액 '!$A$1:$D$40</definedName>
    <definedName name="_xlnm.Print_Titles" localSheetId="16">'10 기타비용'!$3:$3</definedName>
    <definedName name="_xlnm.Print_Titles" localSheetId="11">'5 사업수입'!$2:$3</definedName>
    <definedName name="_xlnm.Print_Titles" localSheetId="12">'6 정부보조금'!$A:$C,'6 정부보조금'!$1:$1</definedName>
    <definedName name="_xlnm.Print_Titles" localSheetId="15">'9 사업비'!$3:$3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5" l="1"/>
  <c r="C23" i="15" s="1"/>
  <c r="C22" i="15"/>
  <c r="C21" i="15"/>
  <c r="C20" i="15"/>
  <c r="C19" i="15"/>
  <c r="C18" i="15"/>
  <c r="C13" i="15"/>
  <c r="C8" i="15"/>
  <c r="C7" i="15"/>
  <c r="D5" i="14"/>
  <c r="C7" i="16"/>
  <c r="C6" i="16"/>
  <c r="C5" i="16"/>
  <c r="C4" i="16"/>
  <c r="F14" i="27"/>
  <c r="F17" i="27" s="1"/>
  <c r="F28" i="27"/>
  <c r="F27" i="27"/>
  <c r="F26" i="27"/>
  <c r="F18" i="27"/>
  <c r="F48" i="27"/>
  <c r="F44" i="27"/>
  <c r="F59" i="27"/>
  <c r="F68" i="27"/>
  <c r="F83" i="27"/>
  <c r="F82" i="27"/>
  <c r="F81" i="27"/>
  <c r="F80" i="27"/>
  <c r="F96" i="27"/>
  <c r="F94" i="27"/>
  <c r="F93" i="27"/>
  <c r="F92" i="27"/>
  <c r="F91" i="27"/>
  <c r="F90" i="27"/>
  <c r="F89" i="27"/>
  <c r="F88" i="27"/>
  <c r="F87" i="27"/>
  <c r="F86" i="27"/>
  <c r="F79" i="27"/>
  <c r="F78" i="27"/>
  <c r="F77" i="27"/>
  <c r="F75" i="27"/>
  <c r="F76" i="27" s="1"/>
  <c r="F74" i="27"/>
  <c r="F72" i="27"/>
  <c r="F71" i="27"/>
  <c r="F63" i="27"/>
  <c r="F66" i="27" s="1"/>
  <c r="F69" i="27" s="1"/>
  <c r="F62" i="27"/>
  <c r="F65" i="27" s="1"/>
  <c r="F54" i="27"/>
  <c r="F53" i="27"/>
  <c r="F51" i="27"/>
  <c r="F50" i="27"/>
  <c r="F56" i="27" s="1"/>
  <c r="F42" i="27"/>
  <c r="F41" i="27"/>
  <c r="F39" i="27"/>
  <c r="F38" i="27"/>
  <c r="F36" i="27"/>
  <c r="F35" i="27"/>
  <c r="F37" i="27" s="1"/>
  <c r="F33" i="27"/>
  <c r="F32" i="27"/>
  <c r="F34" i="27" s="1"/>
  <c r="F30" i="27"/>
  <c r="F29" i="27"/>
  <c r="F24" i="27"/>
  <c r="F23" i="27"/>
  <c r="F25" i="27" s="1"/>
  <c r="F21" i="27"/>
  <c r="F15" i="27"/>
  <c r="F12" i="27"/>
  <c r="F11" i="27"/>
  <c r="F9" i="27"/>
  <c r="F8" i="27"/>
  <c r="F6" i="27"/>
  <c r="F5" i="27"/>
  <c r="F7" i="27" s="1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E8" i="32"/>
  <c r="E11" i="32"/>
  <c r="E14" i="32"/>
  <c r="K30" i="32"/>
  <c r="F95" i="27" l="1"/>
  <c r="F97" i="27" s="1"/>
  <c r="F19" i="27"/>
  <c r="F16" i="27"/>
  <c r="F55" i="27"/>
  <c r="F40" i="27"/>
  <c r="F43" i="27"/>
  <c r="F22" i="27"/>
  <c r="F47" i="27"/>
  <c r="F57" i="27"/>
  <c r="F60" i="27" s="1"/>
  <c r="F10" i="27"/>
  <c r="F13" i="27"/>
  <c r="F45" i="27"/>
  <c r="F84" i="27"/>
  <c r="F58" i="27"/>
  <c r="F70" i="27"/>
  <c r="F67" i="27"/>
  <c r="F73" i="27"/>
  <c r="F64" i="27"/>
  <c r="F52" i="27"/>
  <c r="F31" i="27"/>
  <c r="F85" i="27" l="1"/>
  <c r="F49" i="27"/>
  <c r="F46" i="27"/>
  <c r="F61" i="27"/>
  <c r="K35" i="32" l="1"/>
  <c r="L33" i="32"/>
  <c r="D8" i="32"/>
  <c r="C14" i="30" l="1"/>
  <c r="F8" i="26"/>
  <c r="I25" i="26" l="1"/>
  <c r="I27" i="26"/>
  <c r="I28" i="26"/>
  <c r="I24" i="26"/>
  <c r="I20" i="26"/>
  <c r="I23" i="26"/>
  <c r="I16" i="26"/>
  <c r="I17" i="26"/>
  <c r="I15" i="26"/>
  <c r="I7" i="26"/>
  <c r="I8" i="26"/>
  <c r="I6" i="26"/>
  <c r="F29" i="26"/>
  <c r="I29" i="26" s="1"/>
  <c r="F26" i="26"/>
  <c r="I26" i="26" s="1"/>
  <c r="L32" i="32"/>
  <c r="L31" i="32"/>
  <c r="L28" i="32"/>
  <c r="L25" i="32"/>
  <c r="L24" i="32"/>
  <c r="L18" i="32"/>
  <c r="L19" i="32"/>
  <c r="L20" i="32"/>
  <c r="L21" i="32"/>
  <c r="L17" i="32"/>
  <c r="L15" i="32"/>
  <c r="L14" i="32"/>
  <c r="L10" i="32"/>
  <c r="L11" i="32"/>
  <c r="L12" i="32"/>
  <c r="L9" i="32"/>
  <c r="F16" i="32"/>
  <c r="F15" i="32"/>
  <c r="F12" i="32"/>
  <c r="F9" i="32"/>
  <c r="F8" i="32"/>
  <c r="C8" i="16" l="1"/>
  <c r="F5" i="18"/>
  <c r="K8" i="32"/>
  <c r="J8" i="32"/>
  <c r="K16" i="32"/>
  <c r="J16" i="32"/>
  <c r="L8" i="32" l="1"/>
  <c r="L16" i="32"/>
  <c r="F23" i="26"/>
  <c r="F19" i="26"/>
  <c r="F18" i="26"/>
  <c r="F11" i="26"/>
  <c r="F10" i="26"/>
  <c r="F9" i="26"/>
  <c r="F21" i="26" l="1"/>
  <c r="I21" i="26" s="1"/>
  <c r="I18" i="26"/>
  <c r="F22" i="26"/>
  <c r="I22" i="26" s="1"/>
  <c r="I19" i="26"/>
  <c r="F12" i="26"/>
  <c r="I12" i="26" s="1"/>
  <c r="I9" i="26"/>
  <c r="F13" i="26"/>
  <c r="I13" i="26" s="1"/>
  <c r="I10" i="26"/>
  <c r="F14" i="26"/>
  <c r="I14" i="26" s="1"/>
  <c r="I11" i="26"/>
  <c r="K13" i="32"/>
  <c r="K7" i="32" s="1"/>
  <c r="J13" i="32"/>
  <c r="L13" i="32" l="1"/>
  <c r="F32" i="26"/>
  <c r="F31" i="26"/>
  <c r="F30" i="26"/>
  <c r="F34" i="26" l="1"/>
  <c r="I34" i="26" s="1"/>
  <c r="I31" i="26"/>
  <c r="F35" i="26"/>
  <c r="I35" i="26" s="1"/>
  <c r="I32" i="26"/>
  <c r="F33" i="26"/>
  <c r="I30" i="26"/>
  <c r="J27" i="32"/>
  <c r="J23" i="32"/>
  <c r="J30" i="32"/>
  <c r="L30" i="32" s="1"/>
  <c r="F36" i="26" l="1"/>
  <c r="I33" i="26"/>
  <c r="J22" i="32"/>
  <c r="D14" i="32"/>
  <c r="E9" i="11" l="1"/>
  <c r="E10" i="32" l="1"/>
  <c r="E7" i="32" l="1"/>
  <c r="B9" i="9" l="1"/>
  <c r="D10" i="29" l="1"/>
  <c r="F37" i="26" l="1"/>
  <c r="D7" i="32"/>
  <c r="F7" i="32" s="1"/>
  <c r="F38" i="26" l="1"/>
  <c r="F14" i="32" l="1"/>
  <c r="K27" i="32" l="1"/>
  <c r="L27" i="32" s="1"/>
  <c r="E5" i="18"/>
  <c r="H36" i="26" l="1"/>
  <c r="H38" i="26" s="1"/>
  <c r="H37" i="26"/>
  <c r="D11" i="32" l="1"/>
  <c r="F11" i="32" s="1"/>
  <c r="K26" i="32"/>
  <c r="E13" i="32"/>
  <c r="D10" i="32" l="1"/>
  <c r="F10" i="32" s="1"/>
  <c r="D13" i="32"/>
  <c r="F13" i="32" s="1"/>
  <c r="J35" i="32" l="1"/>
  <c r="J26" i="32"/>
  <c r="L26" i="32" s="1"/>
  <c r="K23" i="32"/>
  <c r="L23" i="32" s="1"/>
  <c r="E6" i="32"/>
  <c r="D6" i="32"/>
  <c r="F6" i="32" l="1"/>
  <c r="J34" i="32"/>
  <c r="K22" i="32"/>
  <c r="L22" i="32" s="1"/>
  <c r="J29" i="32"/>
  <c r="L29" i="32" s="1"/>
  <c r="K29" i="32"/>
  <c r="J7" i="32"/>
  <c r="L7" i="32" s="1"/>
  <c r="J6" i="32" l="1"/>
  <c r="I36" i="26"/>
  <c r="G37" i="26" l="1"/>
  <c r="I37" i="26" s="1"/>
  <c r="G38" i="26" l="1"/>
  <c r="I38" i="26" s="1"/>
  <c r="F10" i="30"/>
  <c r="F14" i="30" s="1"/>
  <c r="C10" i="30"/>
  <c r="F9" i="21" l="1"/>
  <c r="H9" i="21"/>
  <c r="I9" i="21"/>
  <c r="E9" i="21"/>
  <c r="G9" i="21"/>
  <c r="C4" i="11" l="1"/>
  <c r="L36" i="32" l="1"/>
  <c r="L35" i="32"/>
  <c r="K6" i="32"/>
  <c r="L6" i="32" l="1"/>
  <c r="K34" i="32"/>
  <c r="L34" i="32" s="1"/>
</calcChain>
</file>

<file path=xl/sharedStrings.xml><?xml version="1.0" encoding="utf-8"?>
<sst xmlns="http://schemas.openxmlformats.org/spreadsheetml/2006/main" count="464" uniqueCount="279">
  <si>
    <t>비고</t>
    <phoneticPr fontId="3" type="noConversion"/>
  </si>
  <si>
    <t>(단위:원)</t>
    <phoneticPr fontId="3" type="noConversion"/>
  </si>
  <si>
    <t>3. 불용액이라는 것은 실제로 사용하지 않고 남는 금액을 기록</t>
    <phoneticPr fontId="3" type="noConversion"/>
  </si>
  <si>
    <t>2. 전용연월일은 실제 사용예산중에 예산을 초과한 날짜를 기록하면 됨.</t>
    <phoneticPr fontId="3" type="noConversion"/>
  </si>
  <si>
    <t>1. 과목전용조서에 기록하는 내용은 이사회때 보고한 추경사항 이외에 목간 변경된 사항에 대해서만  작성하면 됨.</t>
    <phoneticPr fontId="3" type="noConversion"/>
  </si>
  <si>
    <t>과목전용조서 작성 요령</t>
    <phoneticPr fontId="3" type="noConversion"/>
  </si>
  <si>
    <t>목</t>
    <phoneticPr fontId="3" type="noConversion"/>
  </si>
  <si>
    <t>항</t>
    <phoneticPr fontId="3" type="noConversion"/>
  </si>
  <si>
    <t>관</t>
    <phoneticPr fontId="3" type="noConversion"/>
  </si>
  <si>
    <t>전용
사유</t>
    <phoneticPr fontId="3" type="noConversion"/>
  </si>
  <si>
    <t>예산현액
(1)+(2)=(3)</t>
    <phoneticPr fontId="3" type="noConversion"/>
  </si>
  <si>
    <t>전용액(2)</t>
    <phoneticPr fontId="3" type="noConversion"/>
  </si>
  <si>
    <t>예산액(1)</t>
    <phoneticPr fontId="3" type="noConversion"/>
  </si>
  <si>
    <t>전   용
연월일</t>
    <phoneticPr fontId="3" type="noConversion"/>
  </si>
  <si>
    <t>과    목</t>
    <phoneticPr fontId="3" type="noConversion"/>
  </si>
  <si>
    <t>(단위 :원)</t>
    <phoneticPr fontId="3" type="noConversion"/>
  </si>
  <si>
    <t>비  고</t>
    <phoneticPr fontId="3" type="noConversion"/>
  </si>
  <si>
    <t>사용내역</t>
    <phoneticPr fontId="3" type="noConversion"/>
  </si>
  <si>
    <t>사      유</t>
    <phoneticPr fontId="3" type="noConversion"/>
  </si>
  <si>
    <t>금  액</t>
    <phoneticPr fontId="3" type="noConversion"/>
  </si>
  <si>
    <t>사용일자</t>
    <phoneticPr fontId="3" type="noConversion"/>
  </si>
  <si>
    <t>(단위 : 원)</t>
    <phoneticPr fontId="3" type="noConversion"/>
  </si>
  <si>
    <t>3. 예비비 사용조서</t>
    <phoneticPr fontId="3" type="noConversion"/>
  </si>
  <si>
    <t>운영방법</t>
    <phoneticPr fontId="3" type="noConversion"/>
  </si>
  <si>
    <t>산출기초</t>
    <phoneticPr fontId="3" type="noConversion"/>
  </si>
  <si>
    <t>수입액</t>
    <phoneticPr fontId="3" type="noConversion"/>
  </si>
  <si>
    <t>평가액</t>
    <phoneticPr fontId="3" type="noConversion"/>
  </si>
  <si>
    <t>수  량</t>
    <phoneticPr fontId="3" type="noConversion"/>
  </si>
  <si>
    <t>재산종류</t>
    <phoneticPr fontId="3" type="noConversion"/>
  </si>
  <si>
    <t>4. 기본재산 수입명세서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</si>
  <si>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</si>
  <si>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</si>
  <si>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</si>
  <si>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</si>
  <si>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합  계</t>
    <phoneticPr fontId="3" type="noConversion"/>
  </si>
  <si>
    <t>기관운영비</t>
    <phoneticPr fontId="3" type="noConversion"/>
  </si>
  <si>
    <t>업무추진비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</si>
  <si>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</si>
  <si>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</si>
  <si>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</si>
  <si>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내역</t>
    <phoneticPr fontId="3" type="noConversion"/>
  </si>
  <si>
    <t>구분</t>
    <phoneticPr fontId="3" type="noConversion"/>
  </si>
  <si>
    <t>(단위:원)</t>
    <phoneticPr fontId="3" type="noConversion"/>
  </si>
  <si>
    <t>10.기타비용명세서</t>
    <phoneticPr fontId="3" type="noConversion"/>
  </si>
  <si>
    <t>퇴직적립금</t>
    <phoneticPr fontId="3" type="noConversion"/>
  </si>
  <si>
    <t>기본급</t>
    <phoneticPr fontId="3" type="noConversion"/>
  </si>
  <si>
    <t>비고</t>
    <phoneticPr fontId="3" type="noConversion"/>
  </si>
  <si>
    <t>산출내역</t>
    <phoneticPr fontId="3" type="noConversion"/>
  </si>
  <si>
    <t>금액</t>
    <phoneticPr fontId="3" type="noConversion"/>
  </si>
  <si>
    <t>내용</t>
    <phoneticPr fontId="3" type="noConversion"/>
  </si>
  <si>
    <t>구분</t>
    <phoneticPr fontId="3" type="noConversion"/>
  </si>
  <si>
    <t>8. 인건비 명세서</t>
    <phoneticPr fontId="3" type="noConversion"/>
  </si>
  <si>
    <t>합계</t>
    <phoneticPr fontId="3" type="noConversion"/>
  </si>
  <si>
    <t>구   분</t>
    <phoneticPr fontId="3" type="noConversion"/>
  </si>
  <si>
    <t>내   역</t>
    <phoneticPr fontId="3" type="noConversion"/>
  </si>
  <si>
    <t>금   액</t>
    <phoneticPr fontId="3" type="noConversion"/>
  </si>
  <si>
    <t>세부산출내역</t>
    <phoneticPr fontId="3" type="noConversion"/>
  </si>
  <si>
    <t>비   고</t>
    <phoneticPr fontId="3" type="noConversion"/>
  </si>
  <si>
    <t>본인부담금</t>
    <phoneticPr fontId="3" type="noConversion"/>
  </si>
  <si>
    <t>합계</t>
    <phoneticPr fontId="3" type="noConversion"/>
  </si>
  <si>
    <t>국비</t>
    <phoneticPr fontId="3" type="noConversion"/>
  </si>
  <si>
    <t>회계별</t>
    <phoneticPr fontId="3" type="noConversion"/>
  </si>
  <si>
    <t>예금종류</t>
    <phoneticPr fontId="3" type="noConversion"/>
  </si>
  <si>
    <t>예치은행</t>
    <phoneticPr fontId="3" type="noConversion"/>
  </si>
  <si>
    <t>계좌번호</t>
    <phoneticPr fontId="3" type="noConversion"/>
  </si>
  <si>
    <t>증빙번호</t>
    <phoneticPr fontId="3" type="noConversion"/>
  </si>
  <si>
    <t>잔액내용</t>
    <phoneticPr fontId="3" type="noConversion"/>
  </si>
  <si>
    <t>NO.1</t>
    <phoneticPr fontId="3" type="noConversion"/>
  </si>
  <si>
    <t>합  계</t>
    <phoneticPr fontId="3" type="noConversion"/>
  </si>
  <si>
    <t>사업수입</t>
  </si>
  <si>
    <t>세 입</t>
    <phoneticPr fontId="4" type="noConversion"/>
  </si>
  <si>
    <t>세 출</t>
    <phoneticPr fontId="4" type="noConversion"/>
  </si>
  <si>
    <t>관</t>
    <phoneticPr fontId="4" type="noConversion"/>
  </si>
  <si>
    <t>5. 사업수입 명세서</t>
    <phoneticPr fontId="3" type="noConversion"/>
  </si>
  <si>
    <t>활동지원</t>
    <phoneticPr fontId="3" type="noConversion"/>
  </si>
  <si>
    <t>합  계</t>
    <phoneticPr fontId="3" type="noConversion"/>
  </si>
  <si>
    <t>해당사항 없음</t>
    <phoneticPr fontId="3" type="noConversion"/>
  </si>
  <si>
    <t>수입</t>
  </si>
  <si>
    <t>이월금</t>
  </si>
  <si>
    <t>과목</t>
  </si>
  <si>
    <t>구분</t>
  </si>
  <si>
    <t>계</t>
  </si>
  <si>
    <t>관</t>
  </si>
  <si>
    <t>항</t>
  </si>
  <si>
    <t>목</t>
  </si>
  <si>
    <t>예산</t>
  </si>
  <si>
    <t>결산</t>
  </si>
  <si>
    <t>증감</t>
  </si>
  <si>
    <t>전년도이월금</t>
  </si>
  <si>
    <t>총합계</t>
  </si>
  <si>
    <t>사무비</t>
    <phoneticPr fontId="13" type="noConversion"/>
  </si>
  <si>
    <t>인건비</t>
    <phoneticPr fontId="13" type="noConversion"/>
  </si>
  <si>
    <t>급여</t>
  </si>
  <si>
    <t>제수당</t>
  </si>
  <si>
    <t>업무추진비</t>
  </si>
  <si>
    <t>운영비</t>
  </si>
  <si>
    <t>여비</t>
  </si>
  <si>
    <t>수용비 및 수수료</t>
  </si>
  <si>
    <t>자산취득비</t>
  </si>
  <si>
    <t>사업비</t>
  </si>
  <si>
    <t>예비비 및 기타</t>
  </si>
  <si>
    <t>예비비</t>
  </si>
  <si>
    <t>활동지원사업</t>
    <phoneticPr fontId="3" type="noConversion"/>
  </si>
  <si>
    <t>지출액</t>
    <phoneticPr fontId="3" type="noConversion"/>
  </si>
  <si>
    <t>불용액</t>
    <phoneticPr fontId="3" type="noConversion"/>
  </si>
  <si>
    <t xml:space="preserve"> </t>
    <phoneticPr fontId="3" type="noConversion"/>
  </si>
  <si>
    <t>합 계</t>
  </si>
  <si>
    <t>여비</t>
    <phoneticPr fontId="3" type="noConversion"/>
  </si>
  <si>
    <t>수용비 및 수수료</t>
    <phoneticPr fontId="3" type="noConversion"/>
  </si>
  <si>
    <t>운영비</t>
    <phoneticPr fontId="3" type="noConversion"/>
  </si>
  <si>
    <t>제세공과금</t>
    <phoneticPr fontId="3" type="noConversion"/>
  </si>
  <si>
    <t>자산취득비</t>
    <phoneticPr fontId="3" type="noConversion"/>
  </si>
  <si>
    <t>시설장비 유지비</t>
    <phoneticPr fontId="3" type="noConversion"/>
  </si>
  <si>
    <t xml:space="preserve"> </t>
    <phoneticPr fontId="4" type="noConversion"/>
  </si>
  <si>
    <t>6. 정부보조금명세서</t>
    <phoneticPr fontId="3" type="noConversion"/>
  </si>
  <si>
    <t>(단위 : 원)</t>
    <phoneticPr fontId="3" type="noConversion"/>
  </si>
  <si>
    <t>수령일</t>
    <phoneticPr fontId="3" type="noConversion"/>
  </si>
  <si>
    <t>보조구분</t>
    <phoneticPr fontId="3" type="noConversion"/>
  </si>
  <si>
    <t>보조금 내역</t>
    <phoneticPr fontId="3" type="noConversion"/>
  </si>
  <si>
    <t>금  액</t>
    <phoneticPr fontId="3" type="noConversion"/>
  </si>
  <si>
    <t>보조기관</t>
    <phoneticPr fontId="3" type="noConversion"/>
  </si>
  <si>
    <t>산출기초</t>
    <phoneticPr fontId="3" type="noConversion"/>
  </si>
  <si>
    <t>(단위 : 원)</t>
  </si>
  <si>
    <t>수  입</t>
  </si>
  <si>
    <t>지  출</t>
  </si>
  <si>
    <t>내역</t>
  </si>
  <si>
    <t>금액</t>
  </si>
  <si>
    <t>소         계</t>
    <phoneticPr fontId="4" type="noConversion"/>
  </si>
  <si>
    <t>합         계</t>
    <phoneticPr fontId="4" type="noConversion"/>
  </si>
  <si>
    <t>목     차</t>
    <phoneticPr fontId="3" type="noConversion"/>
  </si>
  <si>
    <t>1.  세입·세출결산서</t>
    <phoneticPr fontId="3" type="noConversion"/>
  </si>
  <si>
    <t xml:space="preserve">  1) 세입 · 세출 총괄</t>
    <phoneticPr fontId="3" type="noConversion"/>
  </si>
  <si>
    <t xml:space="preserve">  2) 세입</t>
    <phoneticPr fontId="3" type="noConversion"/>
  </si>
  <si>
    <t xml:space="preserve">  3) 세출</t>
    <phoneticPr fontId="3" type="noConversion"/>
  </si>
  <si>
    <t xml:space="preserve">  4) 증빙서류</t>
    <phoneticPr fontId="3" type="noConversion"/>
  </si>
  <si>
    <t xml:space="preserve">      가) 예금잔액 명세서 (통장사본 첨부)</t>
    <phoneticPr fontId="3" type="noConversion"/>
  </si>
  <si>
    <t xml:space="preserve">      나) 퇴직적립금현황 </t>
    <phoneticPr fontId="3" type="noConversion"/>
  </si>
  <si>
    <t>2. 과목전용조서</t>
    <phoneticPr fontId="3" type="noConversion"/>
  </si>
  <si>
    <t>3. 예비비 사용조서</t>
    <phoneticPr fontId="3" type="noConversion"/>
  </si>
  <si>
    <t>4. 기본재산 수입명세서</t>
    <phoneticPr fontId="3" type="noConversion"/>
  </si>
  <si>
    <t>5. 사업수입명세서</t>
    <phoneticPr fontId="3" type="noConversion"/>
  </si>
  <si>
    <t>6. 정부보조금명세서</t>
    <phoneticPr fontId="3" type="noConversion"/>
  </si>
  <si>
    <t>7. 후원금 수입 및 사용결과보고서</t>
    <phoneticPr fontId="3" type="noConversion"/>
  </si>
  <si>
    <t>8. 인건비명세서</t>
    <phoneticPr fontId="3" type="noConversion"/>
  </si>
  <si>
    <t>9. 사업비명세서</t>
    <phoneticPr fontId="3" type="noConversion"/>
  </si>
  <si>
    <t>10.기타비용명세서</t>
    <phoneticPr fontId="3" type="noConversion"/>
  </si>
  <si>
    <t>사업수입</t>
    <phoneticPr fontId="3" type="noConversion"/>
  </si>
  <si>
    <t>이월금</t>
    <phoneticPr fontId="3" type="noConversion"/>
  </si>
  <si>
    <t>차년도 이월금</t>
    <phoneticPr fontId="3" type="noConversion"/>
  </si>
  <si>
    <t>9. 사업비 명세서</t>
    <phoneticPr fontId="3" type="noConversion"/>
  </si>
  <si>
    <t>나.퇴직적립금 현황</t>
    <phoneticPr fontId="4" type="noConversion"/>
  </si>
  <si>
    <t>(단위 :원)</t>
    <phoneticPr fontId="4" type="noConversion"/>
  </si>
  <si>
    <t xml:space="preserve">  </t>
    <phoneticPr fontId="3" type="noConversion"/>
  </si>
  <si>
    <t>4) 증빙서류</t>
    <phoneticPr fontId="3" type="noConversion"/>
  </si>
  <si>
    <t>가. 예금잔액 명세서</t>
    <phoneticPr fontId="3" type="noConversion"/>
  </si>
  <si>
    <t>퇴직금 및 
퇴직적립금</t>
    <phoneticPr fontId="3" type="noConversion"/>
  </si>
  <si>
    <t>기타예금
이자수입</t>
    <phoneticPr fontId="3" type="noConversion"/>
  </si>
  <si>
    <t>합 계</t>
    <phoneticPr fontId="3" type="noConversion"/>
  </si>
  <si>
    <t>정부 보조금</t>
    <phoneticPr fontId="3" type="noConversion"/>
  </si>
  <si>
    <t>후원금</t>
    <phoneticPr fontId="3" type="noConversion"/>
  </si>
  <si>
    <t>자부담
(시설부담)</t>
    <phoneticPr fontId="13" type="noConversion"/>
  </si>
  <si>
    <t>정부보조금</t>
    <phoneticPr fontId="3" type="noConversion"/>
  </si>
  <si>
    <t>항</t>
    <phoneticPr fontId="4" type="noConversion"/>
  </si>
  <si>
    <t>목</t>
    <phoneticPr fontId="4" type="noConversion"/>
  </si>
  <si>
    <t>예산액</t>
    <phoneticPr fontId="4" type="noConversion"/>
  </si>
  <si>
    <t>결산액</t>
    <phoneticPr fontId="4" type="noConversion"/>
  </si>
  <si>
    <t>증감액</t>
    <phoneticPr fontId="4" type="noConversion"/>
  </si>
  <si>
    <t>관</t>
    <phoneticPr fontId="4" type="noConversion"/>
  </si>
  <si>
    <t>총계</t>
    <phoneticPr fontId="4" type="noConversion"/>
  </si>
  <si>
    <t>사업수입</t>
    <phoneticPr fontId="4" type="noConversion"/>
  </si>
  <si>
    <t>사무비</t>
    <phoneticPr fontId="4" type="noConversion"/>
  </si>
  <si>
    <t>사업수입</t>
    <phoneticPr fontId="3" type="noConversion"/>
  </si>
  <si>
    <t>인건비</t>
    <phoneticPr fontId="4" type="noConversion"/>
  </si>
  <si>
    <t>급여</t>
    <phoneticPr fontId="4" type="noConversion"/>
  </si>
  <si>
    <t>이월금</t>
    <phoneticPr fontId="3" type="noConversion"/>
  </si>
  <si>
    <t>잡수입</t>
    <phoneticPr fontId="3" type="noConversion"/>
  </si>
  <si>
    <t>업무추진비</t>
    <phoneticPr fontId="4" type="noConversion"/>
  </si>
  <si>
    <t>운영비</t>
    <phoneticPr fontId="4" type="noConversion"/>
  </si>
  <si>
    <t>여비</t>
    <phoneticPr fontId="4" type="noConversion"/>
  </si>
  <si>
    <t>수용비 및 수수료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</si>
  <si>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</si>
  <si>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</si>
  <si>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3" type="noConversion"/>
  </si>
  <si>
    <t>시설장비유지비</t>
    <phoneticPr fontId="3" type="noConversion"/>
  </si>
  <si>
    <t>사업비</t>
    <phoneticPr fontId="4" type="noConversion"/>
  </si>
  <si>
    <t>사업비</t>
    <phoneticPr fontId="3" type="noConversion"/>
  </si>
  <si>
    <t>예비비</t>
    <phoneticPr fontId="4" type="noConversion"/>
  </si>
  <si>
    <t>이월금</t>
    <phoneticPr fontId="4" type="noConversion"/>
  </si>
  <si>
    <t>차년도이월금</t>
    <phoneticPr fontId="4" type="noConversion"/>
  </si>
  <si>
    <t>합 계</t>
    <phoneticPr fontId="3" type="noConversion"/>
  </si>
  <si>
    <t>합 계</t>
    <phoneticPr fontId="3" type="noConversion"/>
  </si>
  <si>
    <t>합 계</t>
    <phoneticPr fontId="3" type="noConversion"/>
  </si>
  <si>
    <t>기타잡수입</t>
    <phoneticPr fontId="3" type="noConversion"/>
  </si>
  <si>
    <t>2. 과목전용조서</t>
    <phoneticPr fontId="3" type="noConversion"/>
  </si>
  <si>
    <t>해당사항없음</t>
    <phoneticPr fontId="3" type="noConversion"/>
  </si>
  <si>
    <t>인건비</t>
    <phoneticPr fontId="3" type="noConversion"/>
  </si>
  <si>
    <t xml:space="preserve">1) 세입· 세출 총괄 </t>
    <phoneticPr fontId="4" type="noConversion"/>
  </si>
  <si>
    <t>7. 후원금 수입명세서 및 사용결과보고서 (해당사항 없음)</t>
    <phoneticPr fontId="4" type="noConversion"/>
  </si>
  <si>
    <t>기타예금이자수입</t>
    <phoneticPr fontId="3" type="noConversion"/>
  </si>
  <si>
    <t>전년도이월금</t>
    <phoneticPr fontId="3" type="noConversion"/>
  </si>
  <si>
    <t>제수당</t>
    <phoneticPr fontId="4" type="noConversion"/>
  </si>
  <si>
    <t>퇴직금 및 퇴직적립금</t>
    <phoneticPr fontId="4" type="noConversion"/>
  </si>
  <si>
    <t>사회보험부담비용</t>
    <phoneticPr fontId="4" type="noConversion"/>
  </si>
  <si>
    <t>예비비 및 기타</t>
    <phoneticPr fontId="4" type="noConversion"/>
  </si>
  <si>
    <t>사회보험부담비용</t>
    <phoneticPr fontId="3" type="noConversion"/>
  </si>
  <si>
    <t>시설장비유지비</t>
    <phoneticPr fontId="3" type="noConversion"/>
  </si>
  <si>
    <t>가. 통장잔액</t>
    <phoneticPr fontId="3" type="noConversion"/>
  </si>
  <si>
    <t>잡수입</t>
    <phoneticPr fontId="3" type="noConversion"/>
  </si>
  <si>
    <t xml:space="preserve">2)세 입 결 산 서 </t>
    <phoneticPr fontId="4" type="noConversion"/>
  </si>
  <si>
    <t xml:space="preserve">3)세 출 결 산 서 </t>
    <phoneticPr fontId="4" type="noConversion"/>
  </si>
  <si>
    <t>(단위 : 원)</t>
    <phoneticPr fontId="3" type="noConversion"/>
  </si>
  <si>
    <t>해당없음</t>
    <phoneticPr fontId="3" type="noConversion"/>
  </si>
  <si>
    <t>중증장애인가산수당</t>
    <phoneticPr fontId="3" type="noConversion"/>
  </si>
  <si>
    <t>사회적협동조합강북나눔돌봄센터</t>
    <phoneticPr fontId="3" type="noConversion"/>
  </si>
  <si>
    <t>국민은행</t>
    <phoneticPr fontId="3" type="noConversion"/>
  </si>
  <si>
    <t>487101-01-467334</t>
    <phoneticPr fontId="3" type="noConversion"/>
  </si>
  <si>
    <t>사회적협동조합 강북나눔돌봄센터</t>
    <phoneticPr fontId="3" type="noConversion"/>
  </si>
  <si>
    <t>해</t>
    <phoneticPr fontId="3" type="noConversion"/>
  </si>
  <si>
    <t>당</t>
    <phoneticPr fontId="3" type="noConversion"/>
  </si>
  <si>
    <t>없</t>
    <phoneticPr fontId="3" type="noConversion"/>
  </si>
  <si>
    <t>음</t>
    <phoneticPr fontId="3" type="noConversion"/>
  </si>
  <si>
    <t>1) 국민은행 퇴직연금DC형으로 관리함.</t>
    <phoneticPr fontId="3" type="noConversion"/>
  </si>
  <si>
    <t>이용자복리증진</t>
    <phoneticPr fontId="3" type="noConversion"/>
  </si>
  <si>
    <t>이월사업비</t>
    <phoneticPr fontId="3" type="noConversion"/>
  </si>
  <si>
    <t>이용자복리증진</t>
    <phoneticPr fontId="3" type="noConversion"/>
  </si>
  <si>
    <t>이용자복리증진</t>
    <phoneticPr fontId="3" type="noConversion"/>
  </si>
  <si>
    <t>활동보조 단말기 통신요금</t>
    <phoneticPr fontId="3" type="noConversion"/>
  </si>
  <si>
    <t>제수당</t>
    <phoneticPr fontId="3" type="noConversion"/>
  </si>
  <si>
    <t xml:space="preserve">국민은행 퇴직연금DC형 </t>
    <phoneticPr fontId="3" type="noConversion"/>
  </si>
  <si>
    <t>각종회의 음료 및 다과</t>
    <phoneticPr fontId="3" type="noConversion"/>
  </si>
  <si>
    <t>이용자현장방문관련 전담인력 교통카드 충전</t>
    <phoneticPr fontId="3" type="noConversion"/>
  </si>
  <si>
    <t>한국돌봄협동조합 조합비, 강북활동지원기관협의회등 네크워크사업비</t>
    <phoneticPr fontId="3" type="noConversion"/>
  </si>
  <si>
    <t>합계</t>
    <phoneticPr fontId="3" type="noConversion"/>
  </si>
  <si>
    <t>기타잡지출</t>
    <phoneticPr fontId="3" type="noConversion"/>
  </si>
  <si>
    <t>합계</t>
    <phoneticPr fontId="3" type="noConversion"/>
  </si>
  <si>
    <t>등기부등본및인감발급수수료</t>
    <phoneticPr fontId="3" type="noConversion"/>
  </si>
  <si>
    <t>잡지출</t>
    <phoneticPr fontId="3" type="noConversion"/>
  </si>
  <si>
    <t>구비추가</t>
    <phoneticPr fontId="3" type="noConversion"/>
  </si>
  <si>
    <t>시도구비</t>
    <phoneticPr fontId="3" type="noConversion"/>
  </si>
  <si>
    <t>사무및소모품비 (복사용지, 파일. 쓰레기봉투, 비치용커피, 화장지등)</t>
    <phoneticPr fontId="3" type="noConversion"/>
  </si>
  <si>
    <t xml:space="preserve"> 이사회/부문위원회/운영위원회 수당등</t>
    <phoneticPr fontId="3" type="noConversion"/>
  </si>
  <si>
    <t>기타잡수입(실습비등)</t>
    <phoneticPr fontId="3" type="noConversion"/>
  </si>
  <si>
    <t>명함제작, 총회자료집 제작</t>
    <phoneticPr fontId="3" type="noConversion"/>
  </si>
  <si>
    <t>도시가스,전기세,수도세</t>
    <phoneticPr fontId="3" type="noConversion"/>
  </si>
  <si>
    <t>청소관리비. 복사기등 렌탈 임차료, 퇴직연금신탁수수료, 운송비, 보안경비수수료,승강기수수료</t>
    <phoneticPr fontId="3" type="noConversion"/>
  </si>
  <si>
    <t>재산조성비</t>
    <phoneticPr fontId="3" type="noConversion"/>
  </si>
  <si>
    <t>예비비및기타</t>
    <phoneticPr fontId="3" type="noConversion"/>
  </si>
  <si>
    <t>기타운영비</t>
    <phoneticPr fontId="3" type="noConversion"/>
  </si>
  <si>
    <t>시설비</t>
    <phoneticPr fontId="3" type="noConversion"/>
  </si>
  <si>
    <t xml:space="preserve">주휴, 연차, 야간, 휴일 가산, 식대, 유급휴일, 근로자의날,                 중증가산 </t>
    <phoneticPr fontId="3" type="noConversion"/>
  </si>
  <si>
    <t>사무용차량 주유및수리비</t>
    <phoneticPr fontId="3" type="noConversion"/>
  </si>
  <si>
    <t>현재잔액
(2023.12.31)</t>
    <phoneticPr fontId="3" type="noConversion"/>
  </si>
  <si>
    <t>(2023년)</t>
    <phoneticPr fontId="3" type="noConversion"/>
  </si>
  <si>
    <t>4대보험부담금</t>
    <phoneticPr fontId="3" type="noConversion"/>
  </si>
  <si>
    <t>※5대보험 :국민건강보험,장기요양보험,국민연금,고용보험·산재보험 사업자부담</t>
    <phoneticPr fontId="3" type="noConversion"/>
  </si>
  <si>
    <t>법인등기변경 세금</t>
    <phoneticPr fontId="3" type="noConversion"/>
  </si>
  <si>
    <t>건물토지 재산세</t>
    <phoneticPr fontId="3" type="noConversion"/>
  </si>
  <si>
    <t>배상,상해보험료, 자동차세</t>
    <phoneticPr fontId="3" type="noConversion"/>
  </si>
  <si>
    <t>직원복리후생비(명절상품권,경조비,동아리지원금,실무자식대지원독감예방접종,약물검사등)</t>
    <phoneticPr fontId="3" type="noConversion"/>
  </si>
  <si>
    <t>활동지원 실습지도비, 반환금등</t>
    <phoneticPr fontId="3" type="noConversion"/>
  </si>
  <si>
    <t>1. 2023년도 세입 ·세출 결산서</t>
    <phoneticPr fontId="3" type="noConversion"/>
  </si>
  <si>
    <t>현재잔액
(2024.12.31)</t>
    <phoneticPr fontId="3" type="noConversion"/>
  </si>
  <si>
    <t>(2024년)</t>
    <phoneticPr fontId="3" type="noConversion"/>
  </si>
  <si>
    <t>(2024년도)</t>
    <phoneticPr fontId="3" type="noConversion"/>
  </si>
  <si>
    <t>2024년 장애인활동지원사업 세입 · 세출 결산서</t>
    <phoneticPr fontId="3" type="noConversion"/>
  </si>
  <si>
    <t>공공요금및제세공과금</t>
    <phoneticPr fontId="4" type="noConversion"/>
  </si>
  <si>
    <t>차량비</t>
    <phoneticPr fontId="3" type="noConversion"/>
  </si>
  <si>
    <t>기타운영비(복리후생,교육훈련)</t>
    <phoneticPr fontId="4" type="noConversion"/>
  </si>
  <si>
    <t>기관운영비</t>
    <phoneticPr fontId="4" type="noConversion"/>
  </si>
  <si>
    <t>회의비</t>
    <phoneticPr fontId="3" type="noConversion"/>
  </si>
  <si>
    <t>반환금</t>
    <phoneticPr fontId="3" type="noConversion"/>
  </si>
  <si>
    <t>회의비</t>
    <phoneticPr fontId="3" type="noConversion"/>
  </si>
  <si>
    <t>반환금</t>
    <phoneticPr fontId="3" type="noConversion"/>
  </si>
  <si>
    <t>대표자, 관리책임자1명, 전담인력2명
활동보조인181명 (12월 기준)</t>
    <phoneticPr fontId="3" type="noConversion"/>
  </si>
  <si>
    <t xml:space="preserve">이용현장방문 다과구입                                                                                                                                                                                           명절선물구입                                                                   이용자나들이                                                                   장애인의날 기념품                                       </t>
    <phoneticPr fontId="3" type="noConversion"/>
  </si>
  <si>
    <t>기관운영및회의비</t>
    <phoneticPr fontId="3" type="noConversion"/>
  </si>
  <si>
    <t>공공요금및세금과금</t>
    <phoneticPr fontId="3" type="noConversion"/>
  </si>
  <si>
    <t>23년도 법인세무조정료, 등기변경수수료</t>
    <phoneticPr fontId="3" type="noConversion"/>
  </si>
  <si>
    <t>컴퓨터구입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</si>
</sst>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#,##0_ ;[Red]\-#,##0\ "/>
    <numFmt numFmtId="179" formatCode="m&quot;월&quot;\ d&quot;일&quot;"/>
  </numFmts>
  <fonts count="6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name val="돋움"/>
      <family val="3"/>
      <charset val="129"/>
    </font>
    <font>
      <b/>
      <sz val="24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theme="7" tint="-0.49998474074526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hadow/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0"/>
      <color rgb="FF0070C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002060"/>
      <name val="돋움"/>
      <family val="3"/>
      <charset val="129"/>
    </font>
    <font>
      <b/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color indexed="8"/>
      <name val="돋움"/>
      <family val="3"/>
      <charset val="129"/>
    </font>
    <font>
      <b/>
      <sz val="18"/>
      <color theme="1"/>
      <name val="돋움"/>
      <family val="3"/>
      <charset val="129"/>
    </font>
    <font>
      <i/>
      <sz val="9"/>
      <name val="돋움"/>
      <family val="3"/>
      <charset val="129"/>
    </font>
    <font>
      <b/>
      <sz val="11"/>
      <color rgb="FF002060"/>
      <name val="돋움"/>
      <family val="3"/>
      <charset val="129"/>
    </font>
    <font>
      <b/>
      <i/>
      <sz val="9"/>
      <name val="돋움"/>
      <family val="3"/>
      <charset val="129"/>
    </font>
    <font>
      <b/>
      <u/>
      <sz val="22"/>
      <color theme="1"/>
      <name val="돋움"/>
      <family val="3"/>
      <charset val="129"/>
    </font>
    <font>
      <sz val="9"/>
      <color rgb="FF286892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name val="돋움"/>
      <family val="3"/>
      <charset val="129"/>
    </font>
    <font>
      <sz val="11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24"/>
      <color theme="1"/>
      <name val="돋움"/>
      <family val="3"/>
      <charset val="129"/>
    </font>
    <font>
      <b/>
      <sz val="28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8"/>
      <color rgb="FFFF0000"/>
      <name val="돋움"/>
      <family val="3"/>
      <charset val="129"/>
    </font>
    <font>
      <sz val="20"/>
      <color rgb="FFFF0000"/>
      <name val="돋움"/>
      <family val="3"/>
      <charset val="129"/>
    </font>
    <font>
      <sz val="18"/>
      <color rgb="FFFF0000"/>
      <name val="돋움"/>
      <family val="3"/>
      <charset val="129"/>
    </font>
    <font>
      <sz val="18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b/>
      <u/>
      <sz val="26"/>
      <color theme="1"/>
      <name val="돋움"/>
      <family val="3"/>
      <charset val="129"/>
    </font>
    <font>
      <b/>
      <sz val="36"/>
      <color theme="1"/>
      <name val="돋움"/>
      <family val="3"/>
      <charset val="129"/>
    </font>
    <font>
      <sz val="22"/>
      <color rgb="FFFF0000"/>
      <name val="돋움"/>
      <family val="3"/>
      <charset val="129"/>
    </font>
    <font>
      <sz val="11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8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hair">
        <color rgb="FF000000"/>
      </right>
      <top/>
      <bottom style="double">
        <color indexed="64"/>
      </bottom>
      <diagonal/>
    </border>
    <border>
      <left style="hair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hair">
        <color rgb="FF000000"/>
      </right>
      <top style="double">
        <color indexed="64"/>
      </top>
      <bottom/>
      <diagonal/>
    </border>
    <border>
      <left style="hair">
        <color rgb="FF000000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 style="thin">
        <color indexed="64"/>
      </top>
      <bottom style="double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rgb="FF000000"/>
      </right>
      <top/>
      <bottom/>
      <diagonal/>
    </border>
    <border>
      <left style="medium">
        <color indexed="64"/>
      </left>
      <right/>
      <top style="hair">
        <color rgb="FF000000"/>
      </top>
      <bottom/>
      <diagonal/>
    </border>
    <border>
      <left/>
      <right style="hair">
        <color rgb="FF000000"/>
      </right>
      <top/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1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</cellStyleXfs>
  <cellXfs count="620"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14" fillId="0" borderId="0" xfId="6" applyFont="1" applyAlignment="1">
      <alignment vertical="center"/>
    </xf>
    <xf numFmtId="0" fontId="14" fillId="0" borderId="0" xfId="6" applyFont="1"/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6" fillId="9" borderId="106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7" fontId="18" fillId="0" borderId="0" xfId="0" applyNumberFormat="1" applyFont="1" applyAlignment="1">
      <alignment horizontal="left" vertical="center"/>
    </xf>
    <xf numFmtId="41" fontId="18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177" fontId="17" fillId="0" borderId="39" xfId="1" applyNumberFormat="1" applyFont="1" applyFill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35" xfId="0" applyFont="1" applyBorder="1" applyAlignment="1">
      <alignment vertical="center"/>
    </xf>
    <xf numFmtId="41" fontId="0" fillId="0" borderId="24" xfId="1" applyFont="1" applyFill="1" applyBorder="1" applyAlignment="1">
      <alignment vertical="center"/>
    </xf>
    <xf numFmtId="41" fontId="17" fillId="0" borderId="40" xfId="0" applyNumberFormat="1" applyFont="1" applyBorder="1" applyAlignment="1">
      <alignment vertical="center"/>
    </xf>
    <xf numFmtId="0" fontId="20" fillId="3" borderId="42" xfId="0" applyFont="1" applyFill="1" applyBorder="1" applyAlignment="1">
      <alignment horizontal="left" vertical="center"/>
    </xf>
    <xf numFmtId="41" fontId="20" fillId="3" borderId="36" xfId="1" applyFont="1" applyFill="1" applyBorder="1" applyAlignment="1">
      <alignment horizontal="center" vertical="center"/>
    </xf>
    <xf numFmtId="0" fontId="21" fillId="3" borderId="43" xfId="0" applyFont="1" applyFill="1" applyBorder="1" applyAlignment="1">
      <alignment horizontal="center" vertical="center"/>
    </xf>
    <xf numFmtId="177" fontId="19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77" fontId="23" fillId="0" borderId="0" xfId="1" applyNumberFormat="1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1" fontId="23" fillId="0" borderId="0" xfId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41" fontId="19" fillId="0" borderId="0" xfId="1" applyFont="1" applyFill="1" applyBorder="1" applyAlignment="1">
      <alignment vertical="center"/>
    </xf>
    <xf numFmtId="41" fontId="19" fillId="0" borderId="0" xfId="0" applyNumberFormat="1" applyFont="1"/>
    <xf numFmtId="177" fontId="17" fillId="0" borderId="0" xfId="1" applyNumberFormat="1" applyFont="1" applyAlignment="1">
      <alignment horizontal="center" vertical="center"/>
    </xf>
    <xf numFmtId="41" fontId="17" fillId="0" borderId="0" xfId="1" applyFon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22" fillId="0" borderId="59" xfId="0" applyNumberFormat="1" applyFon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7" fontId="26" fillId="0" borderId="0" xfId="0" applyNumberFormat="1" applyFont="1" applyAlignment="1">
      <alignment horizontal="right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176" fontId="26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176" fontId="0" fillId="0" borderId="1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14" fillId="0" borderId="0" xfId="0" applyNumberFormat="1" applyFont="1" applyAlignment="1">
      <alignment vertical="center"/>
    </xf>
    <xf numFmtId="0" fontId="2" fillId="0" borderId="0" xfId="6" applyAlignment="1">
      <alignment vertical="center"/>
    </xf>
    <xf numFmtId="0" fontId="2" fillId="0" borderId="0" xfId="6"/>
    <xf numFmtId="0" fontId="21" fillId="0" borderId="0" xfId="3" applyFont="1" applyAlignment="1">
      <alignment horizontal="left" vertical="center"/>
    </xf>
    <xf numFmtId="41" fontId="21" fillId="0" borderId="0" xfId="2" applyFont="1" applyFill="1" applyBorder="1" applyAlignment="1">
      <alignment horizontal="left" vertical="center"/>
    </xf>
    <xf numFmtId="41" fontId="24" fillId="0" borderId="0" xfId="2" applyFont="1" applyFill="1" applyBorder="1" applyAlignment="1">
      <alignment horizontal="right" vertical="center"/>
    </xf>
    <xf numFmtId="41" fontId="21" fillId="8" borderId="132" xfId="2" applyFont="1" applyFill="1" applyBorder="1" applyAlignment="1">
      <alignment horizontal="center" vertical="center" wrapText="1"/>
    </xf>
    <xf numFmtId="0" fontId="28" fillId="0" borderId="134" xfId="3" applyFont="1" applyBorder="1" applyAlignment="1">
      <alignment vertical="center" wrapText="1"/>
    </xf>
    <xf numFmtId="41" fontId="28" fillId="0" borderId="135" xfId="2" applyFont="1" applyFill="1" applyBorder="1" applyAlignment="1">
      <alignment horizontal="center" vertical="center" wrapText="1"/>
    </xf>
    <xf numFmtId="41" fontId="28" fillId="0" borderId="134" xfId="2" applyFont="1" applyFill="1" applyBorder="1" applyAlignment="1">
      <alignment horizontal="center" vertical="center" wrapText="1"/>
    </xf>
    <xf numFmtId="41" fontId="14" fillId="0" borderId="135" xfId="2" applyFont="1" applyFill="1" applyBorder="1" applyAlignment="1">
      <alignment vertical="center"/>
    </xf>
    <xf numFmtId="0" fontId="28" fillId="0" borderId="138" xfId="3" applyFont="1" applyBorder="1" applyAlignment="1">
      <alignment vertical="center" wrapText="1"/>
    </xf>
    <xf numFmtId="41" fontId="28" fillId="0" borderId="139" xfId="2" applyFont="1" applyFill="1" applyBorder="1" applyAlignment="1">
      <alignment vertical="center" wrapText="1"/>
    </xf>
    <xf numFmtId="41" fontId="28" fillId="0" borderId="140" xfId="2" applyFont="1" applyFill="1" applyBorder="1" applyAlignment="1">
      <alignment horizontal="center" vertical="center" wrapText="1"/>
    </xf>
    <xf numFmtId="41" fontId="14" fillId="0" borderId="141" xfId="2" applyFont="1" applyFill="1" applyBorder="1">
      <alignment vertical="center"/>
    </xf>
    <xf numFmtId="41" fontId="28" fillId="0" borderId="150" xfId="2" applyFont="1" applyFill="1" applyBorder="1" applyAlignment="1">
      <alignment horizontal="center" vertical="center" wrapText="1"/>
    </xf>
    <xf numFmtId="41" fontId="14" fillId="0" borderId="150" xfId="2" applyFont="1" applyFill="1" applyBorder="1" applyAlignment="1">
      <alignment horizontal="center" vertical="center" wrapText="1"/>
    </xf>
    <xf numFmtId="0" fontId="28" fillId="0" borderId="140" xfId="3" applyFont="1" applyBorder="1" applyAlignment="1">
      <alignment horizontal="center" vertical="center" wrapText="1"/>
    </xf>
    <xf numFmtId="41" fontId="30" fillId="0" borderId="141" xfId="2" applyFont="1" applyFill="1" applyBorder="1" applyAlignment="1">
      <alignment horizontal="right" vertical="center"/>
    </xf>
    <xf numFmtId="0" fontId="28" fillId="0" borderId="154" xfId="3" applyFont="1" applyBorder="1" applyAlignment="1">
      <alignment horizontal="center" vertical="center" wrapText="1"/>
    </xf>
    <xf numFmtId="41" fontId="14" fillId="0" borderId="155" xfId="2" applyFont="1" applyBorder="1" applyAlignment="1">
      <alignment vertical="center"/>
    </xf>
    <xf numFmtId="41" fontId="14" fillId="0" borderId="158" xfId="6" applyNumberFormat="1" applyFont="1" applyBorder="1" applyAlignment="1">
      <alignment vertical="center"/>
    </xf>
    <xf numFmtId="41" fontId="29" fillId="0" borderId="161" xfId="2" applyFont="1" applyFill="1" applyBorder="1" applyAlignment="1">
      <alignment vertical="center" wrapText="1"/>
    </xf>
    <xf numFmtId="41" fontId="21" fillId="0" borderId="161" xfId="2" applyFont="1" applyFill="1" applyBorder="1" applyAlignment="1">
      <alignment horizontal="right" vertical="center" wrapText="1"/>
    </xf>
    <xf numFmtId="0" fontId="8" fillId="0" borderId="0" xfId="8" applyFont="1">
      <alignment vertical="center"/>
    </xf>
    <xf numFmtId="0" fontId="2" fillId="0" borderId="0" xfId="8">
      <alignment vertical="center"/>
    </xf>
    <xf numFmtId="0" fontId="26" fillId="0" borderId="0" xfId="8" applyFont="1" applyAlignment="1">
      <alignment horizontal="center" vertical="center"/>
    </xf>
    <xf numFmtId="0" fontId="16" fillId="0" borderId="0" xfId="8" applyFont="1" applyAlignment="1">
      <alignment horizontal="center" vertical="center"/>
    </xf>
    <xf numFmtId="0" fontId="16" fillId="0" borderId="0" xfId="8" applyFont="1">
      <alignment vertical="center"/>
    </xf>
    <xf numFmtId="0" fontId="26" fillId="2" borderId="17" xfId="8" applyFont="1" applyFill="1" applyBorder="1" applyAlignment="1">
      <alignment horizontal="center" vertical="center"/>
    </xf>
    <xf numFmtId="0" fontId="26" fillId="2" borderId="16" xfId="8" applyFont="1" applyFill="1" applyBorder="1" applyAlignment="1">
      <alignment horizontal="center" vertical="center"/>
    </xf>
    <xf numFmtId="0" fontId="26" fillId="2" borderId="15" xfId="8" applyFont="1" applyFill="1" applyBorder="1" applyAlignment="1">
      <alignment horizontal="center" vertical="center"/>
    </xf>
    <xf numFmtId="0" fontId="26" fillId="0" borderId="0" xfId="8" applyFont="1">
      <alignment vertical="center"/>
    </xf>
    <xf numFmtId="0" fontId="26" fillId="0" borderId="19" xfId="8" applyFont="1" applyBorder="1" applyAlignment="1">
      <alignment horizontal="center" vertical="center" wrapText="1"/>
    </xf>
    <xf numFmtId="0" fontId="26" fillId="0" borderId="19" xfId="8" applyFont="1" applyBorder="1" applyAlignment="1">
      <alignment horizontal="center" vertical="center"/>
    </xf>
    <xf numFmtId="0" fontId="26" fillId="0" borderId="13" xfId="8" applyFont="1" applyBorder="1" applyAlignment="1">
      <alignment horizontal="center" vertical="center" wrapText="1"/>
    </xf>
    <xf numFmtId="0" fontId="26" fillId="0" borderId="13" xfId="8" applyFont="1" applyBorder="1" applyAlignment="1">
      <alignment horizontal="center" vertical="center"/>
    </xf>
    <xf numFmtId="3" fontId="26" fillId="0" borderId="13" xfId="8" applyNumberFormat="1" applyFont="1" applyBorder="1">
      <alignment vertical="center"/>
    </xf>
    <xf numFmtId="3" fontId="26" fillId="0" borderId="29" xfId="8" applyNumberFormat="1" applyFont="1" applyBorder="1">
      <alignment vertical="center"/>
    </xf>
    <xf numFmtId="0" fontId="26" fillId="0" borderId="29" xfId="8" applyFont="1" applyBorder="1" applyAlignment="1">
      <alignment horizontal="center" vertical="center"/>
    </xf>
    <xf numFmtId="0" fontId="26" fillId="0" borderId="29" xfId="8" applyFont="1" applyBorder="1" applyAlignment="1">
      <alignment horizontal="center" vertical="center" wrapText="1"/>
    </xf>
    <xf numFmtId="179" fontId="26" fillId="0" borderId="121" xfId="8" applyNumberFormat="1" applyFont="1" applyBorder="1" applyAlignment="1">
      <alignment horizontal="center" vertical="center"/>
    </xf>
    <xf numFmtId="0" fontId="26" fillId="0" borderId="30" xfId="8" applyFont="1" applyBorder="1" applyAlignment="1">
      <alignment horizontal="center" vertical="center"/>
    </xf>
    <xf numFmtId="0" fontId="32" fillId="0" borderId="7" xfId="8" applyFont="1" applyBorder="1" applyAlignment="1">
      <alignment horizontal="center" vertical="center"/>
    </xf>
    <xf numFmtId="3" fontId="32" fillId="0" borderId="7" xfId="8" applyNumberFormat="1" applyFont="1" applyBorder="1">
      <alignment vertical="center"/>
    </xf>
    <xf numFmtId="0" fontId="26" fillId="0" borderId="7" xfId="8" applyFont="1" applyBorder="1" applyAlignment="1">
      <alignment horizontal="center" vertical="center"/>
    </xf>
    <xf numFmtId="179" fontId="26" fillId="0" borderId="122" xfId="8" applyNumberFormat="1" applyFont="1" applyBorder="1" applyAlignment="1">
      <alignment horizontal="center" vertical="center"/>
    </xf>
    <xf numFmtId="0" fontId="26" fillId="0" borderId="123" xfId="8" applyFont="1" applyBorder="1" applyAlignment="1">
      <alignment horizontal="center" vertical="center" wrapText="1"/>
    </xf>
    <xf numFmtId="0" fontId="26" fillId="0" borderId="124" xfId="8" applyFont="1" applyBorder="1" applyAlignment="1">
      <alignment horizontal="center" vertical="center"/>
    </xf>
    <xf numFmtId="3" fontId="26" fillId="0" borderId="0" xfId="8" applyNumberFormat="1" applyFont="1">
      <alignment vertical="center"/>
    </xf>
    <xf numFmtId="0" fontId="2" fillId="0" borderId="0" xfId="8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0" fontId="26" fillId="2" borderId="16" xfId="0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4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16" fillId="0" borderId="0" xfId="1" applyFont="1" applyAlignment="1">
      <alignment horizontal="center" vertical="center"/>
    </xf>
    <xf numFmtId="0" fontId="26" fillId="0" borderId="5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41" fontId="16" fillId="0" borderId="5" xfId="1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41" fontId="26" fillId="0" borderId="0" xfId="1" applyFont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176" fontId="19" fillId="0" borderId="19" xfId="1" applyNumberFormat="1" applyFont="1" applyBorder="1" applyAlignment="1">
      <alignment horizontal="right" vertical="center"/>
    </xf>
    <xf numFmtId="176" fontId="19" fillId="4" borderId="19" xfId="1" applyNumberFormat="1" applyFont="1" applyFill="1" applyBorder="1" applyAlignment="1">
      <alignment horizontal="right" vertical="center"/>
    </xf>
    <xf numFmtId="41" fontId="19" fillId="4" borderId="19" xfId="1" applyFont="1" applyFill="1" applyBorder="1" applyAlignment="1">
      <alignment horizontal="right" vertical="center" wrapText="1"/>
    </xf>
    <xf numFmtId="41" fontId="19" fillId="0" borderId="19" xfId="1" applyFont="1" applyBorder="1" applyAlignment="1">
      <alignment horizontal="right" vertical="center" wrapText="1"/>
    </xf>
    <xf numFmtId="41" fontId="19" fillId="0" borderId="113" xfId="1" applyFont="1" applyBorder="1" applyAlignment="1">
      <alignment horizontal="right" vertical="center" wrapText="1"/>
    </xf>
    <xf numFmtId="41" fontId="19" fillId="0" borderId="0" xfId="1" applyFont="1" applyAlignment="1">
      <alignment horizontal="center" vertical="center"/>
    </xf>
    <xf numFmtId="0" fontId="19" fillId="0" borderId="82" xfId="0" applyFont="1" applyBorder="1" applyAlignment="1">
      <alignment horizontal="center" vertical="center"/>
    </xf>
    <xf numFmtId="176" fontId="19" fillId="0" borderId="82" xfId="1" applyNumberFormat="1" applyFont="1" applyBorder="1" applyAlignment="1">
      <alignment horizontal="right" vertical="center"/>
    </xf>
    <xf numFmtId="176" fontId="22" fillId="4" borderId="82" xfId="1" applyNumberFormat="1" applyFont="1" applyFill="1" applyBorder="1" applyAlignment="1">
      <alignment horizontal="right" vertical="center"/>
    </xf>
    <xf numFmtId="41" fontId="19" fillId="4" borderId="82" xfId="1" applyFont="1" applyFill="1" applyBorder="1" applyAlignment="1">
      <alignment horizontal="right" vertical="center" wrapText="1"/>
    </xf>
    <xf numFmtId="41" fontId="19" fillId="0" borderId="82" xfId="1" applyFont="1" applyBorder="1" applyAlignment="1">
      <alignment horizontal="right" vertical="center" wrapText="1"/>
    </xf>
    <xf numFmtId="41" fontId="19" fillId="0" borderId="172" xfId="1" applyFont="1" applyBorder="1" applyAlignment="1">
      <alignment horizontal="right" vertical="center" wrapText="1"/>
    </xf>
    <xf numFmtId="0" fontId="26" fillId="0" borderId="44" xfId="0" applyFont="1" applyBorder="1" applyAlignment="1">
      <alignment horizontal="center" vertical="center" wrapText="1"/>
    </xf>
    <xf numFmtId="176" fontId="19" fillId="0" borderId="13" xfId="1" applyNumberFormat="1" applyFont="1" applyBorder="1" applyAlignment="1">
      <alignment horizontal="right" vertical="center"/>
    </xf>
    <xf numFmtId="176" fontId="22" fillId="4" borderId="13" xfId="1" applyNumberFormat="1" applyFont="1" applyFill="1" applyBorder="1" applyAlignment="1">
      <alignment horizontal="right" vertical="center"/>
    </xf>
    <xf numFmtId="41" fontId="19" fillId="4" borderId="13" xfId="1" applyFont="1" applyFill="1" applyBorder="1" applyAlignment="1">
      <alignment horizontal="right" vertical="center" wrapText="1"/>
    </xf>
    <xf numFmtId="41" fontId="19" fillId="0" borderId="13" xfId="1" applyFont="1" applyBorder="1" applyAlignment="1">
      <alignment horizontal="right" vertical="center" wrapText="1"/>
    </xf>
    <xf numFmtId="41" fontId="19" fillId="0" borderId="170" xfId="1" applyFont="1" applyBorder="1" applyAlignment="1">
      <alignment horizontal="right" vertical="center" wrapText="1"/>
    </xf>
    <xf numFmtId="0" fontId="19" fillId="0" borderId="116" xfId="0" applyFont="1" applyBorder="1" applyAlignment="1">
      <alignment horizontal="center" vertical="center"/>
    </xf>
    <xf numFmtId="176" fontId="19" fillId="0" borderId="3" xfId="1" applyNumberFormat="1" applyFont="1" applyBorder="1" applyAlignment="1">
      <alignment horizontal="right" vertical="center"/>
    </xf>
    <xf numFmtId="176" fontId="22" fillId="4" borderId="3" xfId="1" applyNumberFormat="1" applyFont="1" applyFill="1" applyBorder="1" applyAlignment="1">
      <alignment horizontal="right" vertical="center"/>
    </xf>
    <xf numFmtId="41" fontId="19" fillId="4" borderId="3" xfId="1" applyFont="1" applyFill="1" applyBorder="1" applyAlignment="1">
      <alignment horizontal="right" vertical="center" wrapText="1"/>
    </xf>
    <xf numFmtId="41" fontId="19" fillId="0" borderId="3" xfId="1" applyFont="1" applyBorder="1" applyAlignment="1">
      <alignment horizontal="right" vertical="center" wrapText="1"/>
    </xf>
    <xf numFmtId="41" fontId="19" fillId="0" borderId="114" xfId="1" applyFont="1" applyBorder="1" applyAlignment="1">
      <alignment horizontal="right" vertical="center" wrapText="1"/>
    </xf>
    <xf numFmtId="0" fontId="34" fillId="5" borderId="45" xfId="0" applyFont="1" applyFill="1" applyBorder="1" applyAlignment="1">
      <alignment vertical="center"/>
    </xf>
    <xf numFmtId="0" fontId="34" fillId="5" borderId="31" xfId="0" applyFont="1" applyFill="1" applyBorder="1" applyAlignment="1">
      <alignment vertical="center" wrapText="1"/>
    </xf>
    <xf numFmtId="0" fontId="34" fillId="5" borderId="31" xfId="0" applyFont="1" applyFill="1" applyBorder="1" applyAlignment="1">
      <alignment horizontal="center" vertical="center"/>
    </xf>
    <xf numFmtId="176" fontId="34" fillId="5" borderId="31" xfId="1" applyNumberFormat="1" applyFont="1" applyFill="1" applyBorder="1" applyAlignment="1">
      <alignment horizontal="right" vertical="center"/>
    </xf>
    <xf numFmtId="176" fontId="35" fillId="5" borderId="31" xfId="1" applyNumberFormat="1" applyFont="1" applyFill="1" applyBorder="1" applyAlignment="1">
      <alignment horizontal="right" vertical="center"/>
    </xf>
    <xf numFmtId="41" fontId="34" fillId="5" borderId="32" xfId="1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41" fontId="26" fillId="0" borderId="0" xfId="1" applyFont="1" applyBorder="1" applyAlignment="1">
      <alignment horizontal="right" vertical="center"/>
    </xf>
    <xf numFmtId="41" fontId="22" fillId="0" borderId="0" xfId="1" applyFont="1" applyBorder="1" applyAlignment="1">
      <alignment horizontal="right" vertical="center"/>
    </xf>
    <xf numFmtId="41" fontId="0" fillId="0" borderId="18" xfId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3" fillId="0" borderId="0" xfId="1" applyFont="1" applyBorder="1" applyAlignment="1">
      <alignment horizontal="right" vertical="center"/>
    </xf>
    <xf numFmtId="41" fontId="36" fillId="0" borderId="0" xfId="1" applyFont="1" applyBorder="1" applyAlignment="1">
      <alignment horizontal="right" vertical="center"/>
    </xf>
    <xf numFmtId="41" fontId="24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center" vertical="center"/>
    </xf>
    <xf numFmtId="176" fontId="37" fillId="0" borderId="0" xfId="0" applyNumberFormat="1" applyFont="1" applyAlignment="1">
      <alignment vertical="center"/>
    </xf>
    <xf numFmtId="176" fontId="25" fillId="0" borderId="0" xfId="0" applyNumberFormat="1" applyFont="1" applyAlignment="1">
      <alignment vertical="center"/>
    </xf>
    <xf numFmtId="176" fontId="38" fillId="0" borderId="0" xfId="0" applyNumberFormat="1" applyFont="1" applyAlignment="1">
      <alignment vertical="center"/>
    </xf>
    <xf numFmtId="176" fontId="14" fillId="4" borderId="0" xfId="0" applyNumberFormat="1" applyFont="1" applyFill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6" fontId="27" fillId="0" borderId="0" xfId="0" applyNumberFormat="1" applyFont="1" applyAlignment="1">
      <alignment vertical="center"/>
    </xf>
    <xf numFmtId="176" fontId="0" fillId="0" borderId="28" xfId="0" applyNumberFormat="1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176" fontId="0" fillId="0" borderId="24" xfId="0" applyNumberFormat="1" applyBorder="1" applyAlignment="1">
      <alignment horizontal="center" vertical="center"/>
    </xf>
    <xf numFmtId="176" fontId="0" fillId="0" borderId="24" xfId="0" applyNumberFormat="1" applyBorder="1" applyAlignment="1">
      <alignment horizontal="right" vertical="center" wrapText="1"/>
    </xf>
    <xf numFmtId="176" fontId="39" fillId="0" borderId="40" xfId="0" applyNumberFormat="1" applyFont="1" applyBorder="1" applyAlignment="1">
      <alignment horizontal="center" vertical="center"/>
    </xf>
    <xf numFmtId="176" fontId="0" fillId="0" borderId="71" xfId="0" applyNumberFormat="1" applyBorder="1" applyAlignment="1">
      <alignment vertical="center"/>
    </xf>
    <xf numFmtId="176" fontId="27" fillId="0" borderId="56" xfId="0" applyNumberFormat="1" applyFont="1" applyBorder="1" applyAlignment="1">
      <alignment horizontal="center" vertical="center"/>
    </xf>
    <xf numFmtId="176" fontId="40" fillId="0" borderId="56" xfId="0" applyNumberFormat="1" applyFont="1" applyBorder="1" applyAlignment="1">
      <alignment horizontal="right" vertical="center" wrapText="1"/>
    </xf>
    <xf numFmtId="176" fontId="21" fillId="0" borderId="56" xfId="0" applyNumberFormat="1" applyFont="1" applyBorder="1" applyAlignment="1">
      <alignment horizontal="right" vertical="center" wrapText="1"/>
    </xf>
    <xf numFmtId="176" fontId="41" fillId="0" borderId="63" xfId="0" applyNumberFormat="1" applyFont="1" applyBorder="1" applyAlignment="1">
      <alignment horizontal="center" vertical="center"/>
    </xf>
    <xf numFmtId="41" fontId="22" fillId="0" borderId="0" xfId="0" applyNumberFormat="1" applyFont="1" applyAlignment="1">
      <alignment vertical="center"/>
    </xf>
    <xf numFmtId="41" fontId="22" fillId="0" borderId="0" xfId="0" applyNumberFormat="1" applyFont="1" applyAlignment="1">
      <alignment horizontal="right" vertical="center"/>
    </xf>
    <xf numFmtId="0" fontId="14" fillId="0" borderId="0" xfId="7" applyFont="1">
      <alignment vertical="center"/>
    </xf>
    <xf numFmtId="0" fontId="43" fillId="0" borderId="99" xfId="7" applyFont="1" applyBorder="1" applyAlignment="1">
      <alignment horizontal="center" vertical="center" wrapText="1"/>
    </xf>
    <xf numFmtId="176" fontId="44" fillId="0" borderId="101" xfId="7" applyNumberFormat="1" applyFont="1" applyBorder="1" applyAlignment="1">
      <alignment horizontal="right" vertical="center" wrapText="1"/>
    </xf>
    <xf numFmtId="0" fontId="44" fillId="0" borderId="99" xfId="7" applyFont="1" applyBorder="1" applyAlignment="1">
      <alignment horizontal="center" vertical="center" wrapText="1"/>
    </xf>
    <xf numFmtId="176" fontId="44" fillId="0" borderId="99" xfId="7" applyNumberFormat="1" applyFont="1" applyBorder="1" applyAlignment="1">
      <alignment horizontal="right" vertical="center" wrapText="1"/>
    </xf>
    <xf numFmtId="0" fontId="44" fillId="9" borderId="99" xfId="7" applyFont="1" applyFill="1" applyBorder="1" applyAlignment="1">
      <alignment horizontal="center" vertical="center" wrapText="1"/>
    </xf>
    <xf numFmtId="176" fontId="44" fillId="9" borderId="99" xfId="7" applyNumberFormat="1" applyFont="1" applyFill="1" applyBorder="1" applyAlignment="1">
      <alignment horizontal="right" vertical="center" wrapText="1"/>
    </xf>
    <xf numFmtId="176" fontId="44" fillId="9" borderId="101" xfId="7" applyNumberFormat="1" applyFont="1" applyFill="1" applyBorder="1" applyAlignment="1">
      <alignment horizontal="right" vertical="center" wrapText="1"/>
    </xf>
    <xf numFmtId="0" fontId="16" fillId="9" borderId="104" xfId="0" applyFont="1" applyFill="1" applyBorder="1" applyAlignment="1">
      <alignment horizontal="center" vertical="center" wrapText="1"/>
    </xf>
    <xf numFmtId="0" fontId="16" fillId="9" borderId="109" xfId="0" applyFont="1" applyFill="1" applyBorder="1" applyAlignment="1">
      <alignment horizontal="center" vertical="center" wrapText="1"/>
    </xf>
    <xf numFmtId="176" fontId="14" fillId="0" borderId="0" xfId="7" applyNumberFormat="1" applyFont="1">
      <alignment vertical="center"/>
    </xf>
    <xf numFmtId="0" fontId="48" fillId="0" borderId="0" xfId="0" applyFont="1" applyAlignment="1">
      <alignment vertical="center"/>
    </xf>
    <xf numFmtId="41" fontId="48" fillId="0" borderId="0" xfId="0" applyNumberFormat="1" applyFont="1" applyAlignment="1">
      <alignment vertical="center"/>
    </xf>
    <xf numFmtId="178" fontId="48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0" fontId="14" fillId="0" borderId="0" xfId="7" applyFont="1" applyAlignment="1">
      <alignment horizontal="center" vertical="center"/>
    </xf>
    <xf numFmtId="0" fontId="49" fillId="0" borderId="0" xfId="0" applyFont="1" applyAlignment="1">
      <alignment vertical="center"/>
    </xf>
    <xf numFmtId="176" fontId="46" fillId="0" borderId="0" xfId="0" applyNumberFormat="1" applyFont="1" applyAlignment="1">
      <alignment horizontal="right" vertical="center"/>
    </xf>
    <xf numFmtId="176" fontId="46" fillId="0" borderId="0" xfId="0" applyNumberFormat="1" applyFont="1" applyAlignment="1">
      <alignment vertical="center"/>
    </xf>
    <xf numFmtId="177" fontId="46" fillId="0" borderId="0" xfId="3" applyNumberFormat="1" applyFont="1">
      <alignment vertical="center"/>
    </xf>
    <xf numFmtId="177" fontId="52" fillId="0" borderId="0" xfId="3" applyNumberFormat="1" applyFont="1">
      <alignment vertical="center"/>
    </xf>
    <xf numFmtId="177" fontId="46" fillId="0" borderId="0" xfId="3" applyNumberFormat="1" applyFont="1" applyAlignment="1">
      <alignment horizontal="center" vertical="center"/>
    </xf>
    <xf numFmtId="177" fontId="50" fillId="0" borderId="0" xfId="3" applyNumberFormat="1" applyFont="1">
      <alignment vertical="center"/>
    </xf>
    <xf numFmtId="177" fontId="50" fillId="0" borderId="0" xfId="3" applyNumberFormat="1" applyFont="1" applyAlignment="1">
      <alignment horizontal="center" vertical="center"/>
    </xf>
    <xf numFmtId="178" fontId="46" fillId="0" borderId="0" xfId="3" applyNumberFormat="1" applyFont="1">
      <alignment vertical="center"/>
    </xf>
    <xf numFmtId="177" fontId="50" fillId="0" borderId="0" xfId="3" applyNumberFormat="1" applyFont="1" applyAlignment="1">
      <alignment vertical="center" wrapText="1"/>
    </xf>
    <xf numFmtId="177" fontId="50" fillId="0" borderId="24" xfId="3" applyNumberFormat="1" applyFont="1" applyBorder="1" applyAlignment="1">
      <alignment vertical="center" wrapText="1"/>
    </xf>
    <xf numFmtId="177" fontId="50" fillId="4" borderId="0" xfId="3" applyNumberFormat="1" applyFont="1" applyFill="1">
      <alignment vertical="center"/>
    </xf>
    <xf numFmtId="177" fontId="50" fillId="6" borderId="0" xfId="3" applyNumberFormat="1" applyFont="1" applyFill="1">
      <alignment vertical="center"/>
    </xf>
    <xf numFmtId="177" fontId="53" fillId="0" borderId="0" xfId="3" applyNumberFormat="1" applyFont="1" applyAlignment="1">
      <alignment horizontal="center" vertical="center" wrapText="1"/>
    </xf>
    <xf numFmtId="41" fontId="53" fillId="0" borderId="0" xfId="3" applyNumberFormat="1" applyFont="1" applyAlignment="1">
      <alignment horizontal="center" vertical="center"/>
    </xf>
    <xf numFmtId="177" fontId="53" fillId="0" borderId="0" xfId="3" applyNumberFormat="1" applyFont="1" applyAlignment="1">
      <alignment horizontal="center" vertical="center"/>
    </xf>
    <xf numFmtId="178" fontId="53" fillId="0" borderId="0" xfId="3" applyNumberFormat="1" applyFont="1" applyAlignment="1">
      <alignment horizontal="right" vertical="center"/>
    </xf>
    <xf numFmtId="177" fontId="53" fillId="0" borderId="0" xfId="3" applyNumberFormat="1" applyFont="1">
      <alignment vertical="center"/>
    </xf>
    <xf numFmtId="41" fontId="53" fillId="0" borderId="0" xfId="3" applyNumberFormat="1" applyFont="1">
      <alignment vertical="center"/>
    </xf>
    <xf numFmtId="178" fontId="53" fillId="0" borderId="0" xfId="3" applyNumberFormat="1" applyFont="1">
      <alignment vertical="center"/>
    </xf>
    <xf numFmtId="177" fontId="47" fillId="4" borderId="0" xfId="3" applyNumberFormat="1" applyFont="1" applyFill="1">
      <alignment vertical="center"/>
    </xf>
    <xf numFmtId="177" fontId="47" fillId="0" borderId="0" xfId="3" applyNumberFormat="1" applyFont="1">
      <alignment vertical="center"/>
    </xf>
    <xf numFmtId="177" fontId="53" fillId="0" borderId="0" xfId="3" applyNumberFormat="1" applyFont="1" applyAlignment="1">
      <alignment horizontal="right" vertical="center"/>
    </xf>
    <xf numFmtId="177" fontId="51" fillId="0" borderId="0" xfId="3" applyNumberFormat="1" applyFont="1" applyAlignment="1">
      <alignment horizontal="center" vertical="center"/>
    </xf>
    <xf numFmtId="177" fontId="51" fillId="0" borderId="0" xfId="3" applyNumberFormat="1" applyFont="1">
      <alignment vertical="center"/>
    </xf>
    <xf numFmtId="176" fontId="53" fillId="0" borderId="0" xfId="3" applyNumberFormat="1" applyFont="1">
      <alignment vertical="center"/>
    </xf>
    <xf numFmtId="177" fontId="47" fillId="0" borderId="0" xfId="3" applyNumberFormat="1" applyFont="1" applyAlignment="1">
      <alignment horizontal="center" vertical="center"/>
    </xf>
    <xf numFmtId="178" fontId="47" fillId="0" borderId="0" xfId="3" applyNumberFormat="1" applyFont="1">
      <alignment vertical="center"/>
    </xf>
    <xf numFmtId="177" fontId="14" fillId="0" borderId="0" xfId="3" applyNumberFormat="1" applyFont="1" applyAlignment="1">
      <alignment horizontal="center" vertical="center"/>
    </xf>
    <xf numFmtId="177" fontId="22" fillId="0" borderId="0" xfId="3" applyNumberFormat="1" applyFont="1">
      <alignment vertical="center"/>
    </xf>
    <xf numFmtId="177" fontId="22" fillId="0" borderId="0" xfId="3" applyNumberFormat="1" applyFont="1" applyAlignment="1">
      <alignment horizontal="center" vertical="center"/>
    </xf>
    <xf numFmtId="177" fontId="14" fillId="0" borderId="0" xfId="3" applyNumberFormat="1" applyFont="1">
      <alignment vertical="center"/>
    </xf>
    <xf numFmtId="177" fontId="54" fillId="0" borderId="55" xfId="3" applyNumberFormat="1" applyFont="1" applyBorder="1" applyAlignment="1">
      <alignment horizontal="center" vertical="center"/>
    </xf>
    <xf numFmtId="177" fontId="54" fillId="0" borderId="56" xfId="3" applyNumberFormat="1" applyFont="1" applyBorder="1" applyAlignment="1">
      <alignment horizontal="center" vertical="center"/>
    </xf>
    <xf numFmtId="177" fontId="54" fillId="0" borderId="57" xfId="3" applyNumberFormat="1" applyFont="1" applyBorder="1" applyAlignment="1">
      <alignment horizontal="center" vertical="center"/>
    </xf>
    <xf numFmtId="177" fontId="54" fillId="0" borderId="56" xfId="3" applyNumberFormat="1" applyFont="1" applyBorder="1" applyAlignment="1">
      <alignment horizontal="center" vertical="center" wrapText="1"/>
    </xf>
    <xf numFmtId="177" fontId="38" fillId="0" borderId="64" xfId="3" applyNumberFormat="1" applyFont="1" applyBorder="1">
      <alignment vertical="center"/>
    </xf>
    <xf numFmtId="177" fontId="54" fillId="0" borderId="66" xfId="3" applyNumberFormat="1" applyFont="1" applyBorder="1" applyAlignment="1">
      <alignment horizontal="center" vertical="center" wrapText="1"/>
    </xf>
    <xf numFmtId="177" fontId="54" fillId="0" borderId="41" xfId="3" applyNumberFormat="1" applyFont="1" applyBorder="1" applyAlignment="1">
      <alignment horizontal="center" vertical="center"/>
    </xf>
    <xf numFmtId="177" fontId="38" fillId="0" borderId="66" xfId="3" applyNumberFormat="1" applyFont="1" applyBorder="1" applyAlignment="1">
      <alignment horizontal="center" vertical="center"/>
    </xf>
    <xf numFmtId="177" fontId="54" fillId="0" borderId="23" xfId="3" applyNumberFormat="1" applyFont="1" applyBorder="1" applyAlignment="1">
      <alignment horizontal="center" vertical="center" wrapText="1"/>
    </xf>
    <xf numFmtId="177" fontId="54" fillId="0" borderId="48" xfId="3" applyNumberFormat="1" applyFont="1" applyBorder="1" applyAlignment="1">
      <alignment horizontal="center" vertical="center" wrapText="1"/>
    </xf>
    <xf numFmtId="177" fontId="54" fillId="0" borderId="60" xfId="3" applyNumberFormat="1" applyFont="1" applyBorder="1" applyAlignment="1">
      <alignment horizontal="center" vertical="center" wrapText="1"/>
    </xf>
    <xf numFmtId="177" fontId="54" fillId="0" borderId="48" xfId="3" applyNumberFormat="1" applyFont="1" applyBorder="1" applyAlignment="1">
      <alignment horizontal="center" vertical="center"/>
    </xf>
    <xf numFmtId="177" fontId="54" fillId="0" borderId="60" xfId="3" applyNumberFormat="1" applyFont="1" applyBorder="1" applyAlignment="1">
      <alignment horizontal="center" vertical="center"/>
    </xf>
    <xf numFmtId="177" fontId="54" fillId="0" borderId="48" xfId="3" applyNumberFormat="1" applyFont="1" applyBorder="1">
      <alignment vertical="center"/>
    </xf>
    <xf numFmtId="177" fontId="54" fillId="0" borderId="46" xfId="3" applyNumberFormat="1" applyFont="1" applyBorder="1" applyAlignment="1">
      <alignment horizontal="center" vertical="center" wrapText="1"/>
    </xf>
    <xf numFmtId="177" fontId="54" fillId="0" borderId="41" xfId="3" applyNumberFormat="1" applyFont="1" applyBorder="1" applyAlignment="1">
      <alignment horizontal="center" vertical="center" wrapText="1"/>
    </xf>
    <xf numFmtId="177" fontId="54" fillId="0" borderId="24" xfId="3" applyNumberFormat="1" applyFont="1" applyBorder="1" applyAlignment="1">
      <alignment horizontal="center" vertical="center"/>
    </xf>
    <xf numFmtId="177" fontId="54" fillId="0" borderId="50" xfId="3" applyNumberFormat="1" applyFont="1" applyBorder="1" applyAlignment="1">
      <alignment horizontal="center" vertical="center"/>
    </xf>
    <xf numFmtId="41" fontId="54" fillId="0" borderId="49" xfId="3" applyNumberFormat="1" applyFont="1" applyBorder="1" applyAlignment="1">
      <alignment vertical="center" wrapText="1"/>
    </xf>
    <xf numFmtId="41" fontId="54" fillId="0" borderId="24" xfId="3" applyNumberFormat="1" applyFont="1" applyBorder="1" applyAlignment="1">
      <alignment vertical="center" wrapText="1"/>
    </xf>
    <xf numFmtId="177" fontId="54" fillId="0" borderId="61" xfId="3" applyNumberFormat="1" applyFont="1" applyBorder="1" applyAlignment="1">
      <alignment horizontal="center" vertical="center" wrapText="1"/>
    </xf>
    <xf numFmtId="177" fontId="54" fillId="0" borderId="23" xfId="3" applyNumberFormat="1" applyFont="1" applyBorder="1" applyAlignment="1">
      <alignment horizontal="center" vertical="center"/>
    </xf>
    <xf numFmtId="41" fontId="54" fillId="0" borderId="48" xfId="3" applyNumberFormat="1" applyFont="1" applyBorder="1" applyAlignment="1">
      <alignment vertical="center" wrapText="1"/>
    </xf>
    <xf numFmtId="41" fontId="54" fillId="0" borderId="47" xfId="3" applyNumberFormat="1" applyFont="1" applyBorder="1" applyAlignment="1">
      <alignment vertical="center" wrapText="1"/>
    </xf>
    <xf numFmtId="41" fontId="54" fillId="0" borderId="47" xfId="3" applyNumberFormat="1" applyFont="1" applyBorder="1">
      <alignment vertical="center"/>
    </xf>
    <xf numFmtId="177" fontId="54" fillId="0" borderId="62" xfId="3" applyNumberFormat="1" applyFont="1" applyBorder="1" applyAlignment="1">
      <alignment horizontal="center" vertical="center" wrapText="1"/>
    </xf>
    <xf numFmtId="177" fontId="54" fillId="0" borderId="2" xfId="3" applyNumberFormat="1" applyFont="1" applyBorder="1" applyAlignment="1">
      <alignment horizontal="center" vertical="center" wrapText="1"/>
    </xf>
    <xf numFmtId="177" fontId="54" fillId="0" borderId="0" xfId="3" applyNumberFormat="1" applyFont="1" applyAlignment="1">
      <alignment horizontal="center" vertical="center" wrapText="1"/>
    </xf>
    <xf numFmtId="41" fontId="54" fillId="0" borderId="0" xfId="3" applyNumberFormat="1" applyFont="1" applyAlignment="1">
      <alignment horizontal="center" vertical="center"/>
    </xf>
    <xf numFmtId="177" fontId="22" fillId="4" borderId="49" xfId="3" applyNumberFormat="1" applyFont="1" applyFill="1" applyBorder="1">
      <alignment vertical="center"/>
    </xf>
    <xf numFmtId="177" fontId="54" fillId="0" borderId="47" xfId="3" applyNumberFormat="1" applyFont="1" applyBorder="1" applyAlignment="1">
      <alignment horizontal="center" vertical="center"/>
    </xf>
    <xf numFmtId="177" fontId="54" fillId="0" borderId="74" xfId="3" applyNumberFormat="1" applyFont="1" applyBorder="1" applyAlignment="1">
      <alignment horizontal="center" vertical="center"/>
    </xf>
    <xf numFmtId="177" fontId="54" fillId="0" borderId="47" xfId="3" applyNumberFormat="1" applyFont="1" applyBorder="1" applyAlignment="1">
      <alignment horizontal="center" vertical="center" wrapText="1"/>
    </xf>
    <xf numFmtId="177" fontId="54" fillId="0" borderId="61" xfId="3" applyNumberFormat="1" applyFont="1" applyBorder="1">
      <alignment vertical="center"/>
    </xf>
    <xf numFmtId="177" fontId="54" fillId="0" borderId="0" xfId="3" applyNumberFormat="1" applyFont="1" applyAlignment="1">
      <alignment horizontal="left" vertical="center" wrapText="1"/>
    </xf>
    <xf numFmtId="177" fontId="54" fillId="0" borderId="47" xfId="3" applyNumberFormat="1" applyFont="1" applyBorder="1">
      <alignment vertical="center"/>
    </xf>
    <xf numFmtId="41" fontId="54" fillId="0" borderId="0" xfId="3" applyNumberFormat="1" applyFont="1" applyAlignment="1">
      <alignment horizontal="center" vertical="center" wrapText="1"/>
    </xf>
    <xf numFmtId="177" fontId="54" fillId="0" borderId="46" xfId="3" applyNumberFormat="1" applyFont="1" applyBorder="1" applyAlignment="1">
      <alignment horizontal="center" vertical="center"/>
    </xf>
    <xf numFmtId="177" fontId="54" fillId="0" borderId="61" xfId="3" applyNumberFormat="1" applyFont="1" applyBorder="1" applyAlignment="1">
      <alignment horizontal="center" vertical="center"/>
    </xf>
    <xf numFmtId="177" fontId="55" fillId="0" borderId="0" xfId="3" applyNumberFormat="1" applyFont="1" applyAlignment="1">
      <alignment horizontal="center" vertical="center" wrapText="1"/>
    </xf>
    <xf numFmtId="176" fontId="54" fillId="0" borderId="47" xfId="3" applyNumberFormat="1" applyFont="1" applyBorder="1">
      <alignment vertical="center"/>
    </xf>
    <xf numFmtId="177" fontId="54" fillId="0" borderId="24" xfId="3" applyNumberFormat="1" applyFont="1" applyBorder="1" applyAlignment="1">
      <alignment horizontal="center" vertical="center" wrapText="1"/>
    </xf>
    <xf numFmtId="178" fontId="54" fillId="0" borderId="0" xfId="3" applyNumberFormat="1" applyFont="1" applyAlignment="1">
      <alignment horizontal="right" vertical="center"/>
    </xf>
    <xf numFmtId="177" fontId="54" fillId="0" borderId="56" xfId="3" applyNumberFormat="1" applyFont="1" applyBorder="1">
      <alignment vertical="center"/>
    </xf>
    <xf numFmtId="176" fontId="54" fillId="0" borderId="63" xfId="3" applyNumberFormat="1" applyFont="1" applyBorder="1" applyAlignment="1">
      <alignment horizontal="center" vertical="center"/>
    </xf>
    <xf numFmtId="176" fontId="38" fillId="0" borderId="65" xfId="3" applyNumberFormat="1" applyFont="1" applyBorder="1">
      <alignment vertical="center"/>
    </xf>
    <xf numFmtId="176" fontId="54" fillId="0" borderId="40" xfId="3" applyNumberFormat="1" applyFont="1" applyBorder="1">
      <alignment vertical="center"/>
    </xf>
    <xf numFmtId="176" fontId="24" fillId="0" borderId="101" xfId="7" applyNumberFormat="1" applyFont="1" applyBorder="1" applyAlignment="1">
      <alignment horizontal="center" vertical="center" wrapText="1"/>
    </xf>
    <xf numFmtId="176" fontId="24" fillId="0" borderId="101" xfId="7" applyNumberFormat="1" applyFont="1" applyBorder="1" applyAlignment="1">
      <alignment horizontal="right" vertical="center" wrapText="1"/>
    </xf>
    <xf numFmtId="176" fontId="24" fillId="0" borderId="99" xfId="7" applyNumberFormat="1" applyFont="1" applyBorder="1" applyAlignment="1">
      <alignment horizontal="center" vertical="center" wrapText="1"/>
    </xf>
    <xf numFmtId="176" fontId="24" fillId="0" borderId="99" xfId="7" applyNumberFormat="1" applyFont="1" applyBorder="1" applyAlignment="1">
      <alignment horizontal="right" vertical="center" wrapText="1"/>
    </xf>
    <xf numFmtId="176" fontId="24" fillId="9" borderId="99" xfId="7" applyNumberFormat="1" applyFont="1" applyFill="1" applyBorder="1" applyAlignment="1">
      <alignment horizontal="center" vertical="center" wrapText="1"/>
    </xf>
    <xf numFmtId="176" fontId="24" fillId="9" borderId="101" xfId="7" applyNumberFormat="1" applyFont="1" applyFill="1" applyBorder="1" applyAlignment="1">
      <alignment horizontal="right" vertical="center" wrapText="1"/>
    </xf>
    <xf numFmtId="176" fontId="24" fillId="9" borderId="99" xfId="7" applyNumberFormat="1" applyFont="1" applyFill="1" applyBorder="1" applyAlignment="1">
      <alignment horizontal="right" vertical="center" wrapText="1"/>
    </xf>
    <xf numFmtId="0" fontId="24" fillId="0" borderId="101" xfId="7" applyFont="1" applyBorder="1" applyAlignment="1">
      <alignment horizontal="center" vertical="center" wrapText="1"/>
    </xf>
    <xf numFmtId="0" fontId="24" fillId="0" borderId="99" xfId="7" applyFont="1" applyBorder="1" applyAlignment="1">
      <alignment horizontal="center" vertical="center" wrapText="1"/>
    </xf>
    <xf numFmtId="0" fontId="14" fillId="9" borderId="104" xfId="0" applyFont="1" applyFill="1" applyBorder="1" applyAlignment="1">
      <alignment horizontal="center" vertical="center" wrapText="1"/>
    </xf>
    <xf numFmtId="0" fontId="24" fillId="9" borderId="99" xfId="7" applyFont="1" applyFill="1" applyBorder="1" applyAlignment="1">
      <alignment horizontal="center" vertical="center" wrapText="1"/>
    </xf>
    <xf numFmtId="0" fontId="24" fillId="9" borderId="106" xfId="0" applyFont="1" applyFill="1" applyBorder="1" applyAlignment="1">
      <alignment horizontal="center" vertical="center" wrapText="1"/>
    </xf>
    <xf numFmtId="0" fontId="14" fillId="9" borderId="109" xfId="0" applyFont="1" applyFill="1" applyBorder="1" applyAlignment="1">
      <alignment horizontal="center" vertical="center" wrapText="1"/>
    </xf>
    <xf numFmtId="176" fontId="22" fillId="0" borderId="47" xfId="0" applyNumberFormat="1" applyFont="1" applyBorder="1" applyAlignment="1">
      <alignment vertical="center"/>
    </xf>
    <xf numFmtId="176" fontId="21" fillId="3" borderId="34" xfId="0" applyNumberFormat="1" applyFont="1" applyFill="1" applyBorder="1" applyAlignment="1" applyProtection="1">
      <alignment vertical="center"/>
      <protection locked="0"/>
    </xf>
    <xf numFmtId="176" fontId="14" fillId="0" borderId="0" xfId="0" applyNumberFormat="1" applyFont="1" applyAlignment="1">
      <alignment horizontal="right" vertical="center"/>
    </xf>
    <xf numFmtId="176" fontId="57" fillId="0" borderId="0" xfId="0" applyNumberFormat="1" applyFont="1" applyAlignment="1">
      <alignment vertical="center"/>
    </xf>
    <xf numFmtId="176" fontId="14" fillId="0" borderId="26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2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vertical="center"/>
    </xf>
    <xf numFmtId="176" fontId="14" fillId="0" borderId="24" xfId="0" applyNumberFormat="1" applyFont="1" applyBorder="1" applyAlignment="1">
      <alignment horizontal="right" vertical="center"/>
    </xf>
    <xf numFmtId="176" fontId="24" fillId="0" borderId="162" xfId="0" applyNumberFormat="1" applyFont="1" applyBorder="1" applyAlignment="1">
      <alignment vertical="center" wrapText="1"/>
    </xf>
    <xf numFmtId="176" fontId="24" fillId="0" borderId="163" xfId="0" applyNumberFormat="1" applyFont="1" applyBorder="1" applyAlignment="1">
      <alignment horizontal="center" vertical="center" wrapText="1"/>
    </xf>
    <xf numFmtId="176" fontId="14" fillId="0" borderId="33" xfId="0" applyNumberFormat="1" applyFont="1" applyBorder="1" applyAlignment="1">
      <alignment vertical="center"/>
    </xf>
    <xf numFmtId="176" fontId="14" fillId="0" borderId="33" xfId="0" applyNumberFormat="1" applyFont="1" applyBorder="1" applyAlignment="1">
      <alignment horizontal="right" vertical="center"/>
    </xf>
    <xf numFmtId="176" fontId="14" fillId="0" borderId="165" xfId="0" applyNumberFormat="1" applyFont="1" applyBorder="1" applyAlignment="1">
      <alignment vertical="center"/>
    </xf>
    <xf numFmtId="176" fontId="24" fillId="0" borderId="164" xfId="0" applyNumberFormat="1" applyFont="1" applyBorder="1" applyAlignment="1">
      <alignment vertical="center" wrapText="1"/>
    </xf>
    <xf numFmtId="176" fontId="14" fillId="0" borderId="117" xfId="0" applyNumberFormat="1" applyFont="1" applyBorder="1" applyAlignment="1">
      <alignment vertical="center"/>
    </xf>
    <xf numFmtId="176" fontId="24" fillId="0" borderId="166" xfId="0" applyNumberFormat="1" applyFont="1" applyBorder="1" applyAlignment="1">
      <alignment vertical="center" wrapText="1"/>
    </xf>
    <xf numFmtId="176" fontId="24" fillId="0" borderId="165" xfId="0" applyNumberFormat="1" applyFont="1" applyBorder="1" applyAlignment="1">
      <alignment vertical="center"/>
    </xf>
    <xf numFmtId="176" fontId="14" fillId="7" borderId="72" xfId="0" applyNumberFormat="1" applyFont="1" applyFill="1" applyBorder="1" applyAlignment="1">
      <alignment horizontal="right" vertical="center"/>
    </xf>
    <xf numFmtId="176" fontId="14" fillId="7" borderId="72" xfId="0" applyNumberFormat="1" applyFont="1" applyFill="1" applyBorder="1" applyAlignment="1">
      <alignment vertical="center"/>
    </xf>
    <xf numFmtId="176" fontId="14" fillId="7" borderId="81" xfId="0" applyNumberFormat="1" applyFont="1" applyFill="1" applyBorder="1" applyAlignment="1">
      <alignment vertical="center"/>
    </xf>
    <xf numFmtId="176" fontId="38" fillId="0" borderId="58" xfId="3" applyNumberFormat="1" applyFont="1" applyBorder="1">
      <alignment vertical="center"/>
    </xf>
    <xf numFmtId="176" fontId="54" fillId="0" borderId="56" xfId="3" applyNumberFormat="1" applyFont="1" applyBorder="1">
      <alignment vertical="center"/>
    </xf>
    <xf numFmtId="0" fontId="27" fillId="0" borderId="72" xfId="0" applyFont="1" applyBorder="1" applyAlignment="1">
      <alignment horizontal="center" vertical="center"/>
    </xf>
    <xf numFmtId="176" fontId="21" fillId="3" borderId="174" xfId="0" applyNumberFormat="1" applyFont="1" applyFill="1" applyBorder="1" applyAlignment="1" applyProtection="1">
      <alignment vertical="center"/>
      <protection locked="0"/>
    </xf>
    <xf numFmtId="0" fontId="27" fillId="0" borderId="73" xfId="0" applyFont="1" applyBorder="1" applyAlignment="1">
      <alignment horizontal="center" vertical="center"/>
    </xf>
    <xf numFmtId="177" fontId="54" fillId="0" borderId="0" xfId="3" applyNumberFormat="1" applyFont="1" applyAlignment="1">
      <alignment horizontal="right" vertical="center"/>
    </xf>
    <xf numFmtId="176" fontId="0" fillId="0" borderId="0" xfId="0" applyNumberFormat="1" applyAlignment="1" applyProtection="1">
      <alignment vertical="center"/>
      <protection locked="0"/>
    </xf>
    <xf numFmtId="41" fontId="24" fillId="0" borderId="101" xfId="1" applyFont="1" applyFill="1" applyBorder="1" applyAlignment="1">
      <alignment horizontal="right" vertical="center" wrapText="1"/>
    </xf>
    <xf numFmtId="41" fontId="22" fillId="0" borderId="0" xfId="1" applyFont="1" applyFill="1" applyAlignment="1">
      <alignment vertical="center"/>
    </xf>
    <xf numFmtId="41" fontId="24" fillId="9" borderId="101" xfId="1" applyFont="1" applyFill="1" applyBorder="1" applyAlignment="1">
      <alignment horizontal="right" vertical="center" wrapText="1"/>
    </xf>
    <xf numFmtId="41" fontId="44" fillId="0" borderId="101" xfId="1" applyFont="1" applyFill="1" applyBorder="1" applyAlignment="1">
      <alignment horizontal="right" vertical="center" wrapText="1"/>
    </xf>
    <xf numFmtId="41" fontId="44" fillId="9" borderId="101" xfId="1" applyFont="1" applyFill="1" applyBorder="1" applyAlignment="1">
      <alignment horizontal="right" vertical="center" wrapText="1"/>
    </xf>
    <xf numFmtId="41" fontId="14" fillId="0" borderId="0" xfId="1" applyFont="1" applyFill="1" applyAlignment="1">
      <alignment vertical="center"/>
    </xf>
    <xf numFmtId="176" fontId="22" fillId="0" borderId="35" xfId="0" applyNumberFormat="1" applyFont="1" applyBorder="1" applyAlignment="1">
      <alignment horizontal="center" vertical="center" wrapText="1"/>
    </xf>
    <xf numFmtId="176" fontId="22" fillId="0" borderId="24" xfId="0" applyNumberFormat="1" applyFont="1" applyBorder="1" applyAlignment="1">
      <alignment horizontal="center" vertical="center"/>
    </xf>
    <xf numFmtId="177" fontId="53" fillId="0" borderId="0" xfId="3" applyNumberFormat="1" applyFont="1" applyAlignment="1">
      <alignment vertical="center" wrapText="1"/>
    </xf>
    <xf numFmtId="0" fontId="44" fillId="9" borderId="47" xfId="7" applyFont="1" applyFill="1" applyBorder="1" applyAlignment="1">
      <alignment horizontal="center" vertical="center" wrapText="1"/>
    </xf>
    <xf numFmtId="41" fontId="44" fillId="9" borderId="47" xfId="1" applyFont="1" applyFill="1" applyBorder="1" applyAlignment="1">
      <alignment horizontal="right" vertical="center" wrapText="1"/>
    </xf>
    <xf numFmtId="176" fontId="44" fillId="9" borderId="47" xfId="7" applyNumberFormat="1" applyFont="1" applyFill="1" applyBorder="1" applyAlignment="1">
      <alignment horizontal="right" vertical="center" wrapText="1"/>
    </xf>
    <xf numFmtId="176" fontId="0" fillId="2" borderId="168" xfId="0" applyNumberFormat="1" applyFill="1" applyBorder="1" applyAlignment="1">
      <alignment horizontal="center" vertical="center"/>
    </xf>
    <xf numFmtId="176" fontId="0" fillId="2" borderId="169" xfId="0" applyNumberFormat="1" applyFill="1" applyBorder="1" applyAlignment="1">
      <alignment horizontal="center" vertical="center"/>
    </xf>
    <xf numFmtId="176" fontId="0" fillId="2" borderId="84" xfId="0" applyNumberFormat="1" applyFill="1" applyBorder="1" applyAlignment="1">
      <alignment horizontal="center" vertical="center"/>
    </xf>
    <xf numFmtId="176" fontId="26" fillId="0" borderId="47" xfId="0" applyNumberFormat="1" applyFont="1" applyBorder="1" applyAlignment="1">
      <alignment vertical="center"/>
    </xf>
    <xf numFmtId="41" fontId="26" fillId="0" borderId="76" xfId="1" applyFont="1" applyBorder="1" applyAlignment="1">
      <alignment horizontal="center" vertical="center"/>
    </xf>
    <xf numFmtId="178" fontId="53" fillId="0" borderId="63" xfId="3" applyNumberFormat="1" applyFont="1" applyBorder="1">
      <alignment vertical="center"/>
    </xf>
    <xf numFmtId="0" fontId="45" fillId="9" borderId="101" xfId="7" applyFont="1" applyFill="1" applyBorder="1" applyAlignment="1">
      <alignment horizontal="center" vertical="center" wrapText="1"/>
    </xf>
    <xf numFmtId="176" fontId="45" fillId="9" borderId="101" xfId="7" applyNumberFormat="1" applyFont="1" applyFill="1" applyBorder="1" applyAlignment="1">
      <alignment horizontal="right" vertical="center" wrapText="1"/>
    </xf>
    <xf numFmtId="0" fontId="45" fillId="9" borderId="99" xfId="7" applyFont="1" applyFill="1" applyBorder="1" applyAlignment="1">
      <alignment horizontal="center" vertical="center" wrapText="1"/>
    </xf>
    <xf numFmtId="176" fontId="45" fillId="9" borderId="99" xfId="7" applyNumberFormat="1" applyFont="1" applyFill="1" applyBorder="1" applyAlignment="1">
      <alignment horizontal="right" vertical="center" wrapText="1"/>
    </xf>
    <xf numFmtId="0" fontId="56" fillId="9" borderId="101" xfId="7" applyFont="1" applyFill="1" applyBorder="1" applyAlignment="1">
      <alignment horizontal="center" vertical="center" wrapText="1"/>
    </xf>
    <xf numFmtId="176" fontId="56" fillId="9" borderId="101" xfId="7" applyNumberFormat="1" applyFont="1" applyFill="1" applyBorder="1" applyAlignment="1">
      <alignment horizontal="right" vertical="center" wrapText="1"/>
    </xf>
    <xf numFmtId="0" fontId="56" fillId="9" borderId="99" xfId="7" applyFont="1" applyFill="1" applyBorder="1" applyAlignment="1">
      <alignment horizontal="center" vertical="center" wrapText="1"/>
    </xf>
    <xf numFmtId="176" fontId="56" fillId="9" borderId="99" xfId="7" applyNumberFormat="1" applyFont="1" applyFill="1" applyBorder="1" applyAlignment="1">
      <alignment horizontal="right" vertical="center" wrapText="1"/>
    </xf>
    <xf numFmtId="177" fontId="54" fillId="0" borderId="178" xfId="3" applyNumberFormat="1" applyFont="1" applyBorder="1" applyAlignment="1">
      <alignment horizontal="center" vertical="center"/>
    </xf>
    <xf numFmtId="177" fontId="54" fillId="0" borderId="21" xfId="3" applyNumberFormat="1" applyFont="1" applyBorder="1">
      <alignment vertical="center"/>
    </xf>
    <xf numFmtId="177" fontId="54" fillId="0" borderId="2" xfId="3" applyNumberFormat="1" applyFont="1" applyBorder="1" applyAlignment="1">
      <alignment horizontal="center" vertical="center"/>
    </xf>
    <xf numFmtId="177" fontId="54" fillId="0" borderId="51" xfId="3" applyNumberFormat="1" applyFont="1" applyBorder="1" applyAlignment="1">
      <alignment horizontal="center" vertical="center"/>
    </xf>
    <xf numFmtId="177" fontId="54" fillId="0" borderId="62" xfId="3" applyNumberFormat="1" applyFont="1" applyBorder="1" applyAlignment="1">
      <alignment horizontal="center" vertical="center"/>
    </xf>
    <xf numFmtId="177" fontId="54" fillId="0" borderId="21" xfId="3" applyNumberFormat="1" applyFont="1" applyBorder="1" applyAlignment="1">
      <alignment horizontal="center" vertical="center"/>
    </xf>
    <xf numFmtId="177" fontId="54" fillId="0" borderId="125" xfId="3" applyNumberFormat="1" applyFont="1" applyBorder="1" applyAlignment="1">
      <alignment horizontal="center" vertical="center"/>
    </xf>
    <xf numFmtId="177" fontId="54" fillId="0" borderId="21" xfId="3" applyNumberFormat="1" applyFont="1" applyBorder="1" applyAlignment="1">
      <alignment horizontal="center" vertical="center" wrapText="1"/>
    </xf>
    <xf numFmtId="177" fontId="54" fillId="0" borderId="176" xfId="3" applyNumberFormat="1" applyFont="1" applyBorder="1" applyAlignment="1">
      <alignment horizontal="center" vertical="center"/>
    </xf>
    <xf numFmtId="177" fontId="54" fillId="0" borderId="20" xfId="3" applyNumberFormat="1" applyFont="1" applyBorder="1" applyAlignment="1">
      <alignment horizontal="center" vertical="center"/>
    </xf>
    <xf numFmtId="14" fontId="26" fillId="0" borderId="14" xfId="0" applyNumberFormat="1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41" fontId="26" fillId="0" borderId="13" xfId="1" applyFont="1" applyBorder="1" applyAlignment="1">
      <alignment horizontal="center" vertical="center"/>
    </xf>
    <xf numFmtId="41" fontId="26" fillId="0" borderId="10" xfId="1" applyFont="1" applyBorder="1" applyAlignment="1">
      <alignment horizontal="center" vertical="center"/>
    </xf>
    <xf numFmtId="0" fontId="26" fillId="0" borderId="13" xfId="0" applyFont="1" applyBorder="1" applyAlignment="1">
      <alignment horizontal="left" vertical="center"/>
    </xf>
    <xf numFmtId="0" fontId="26" fillId="0" borderId="10" xfId="0" applyFont="1" applyBorder="1" applyAlignment="1">
      <alignment horizontal="left" vertical="center"/>
    </xf>
    <xf numFmtId="41" fontId="26" fillId="0" borderId="54" xfId="1" applyFont="1" applyBorder="1" applyAlignment="1">
      <alignment horizontal="center" vertical="center"/>
    </xf>
    <xf numFmtId="14" fontId="26" fillId="0" borderId="119" xfId="8" applyNumberFormat="1" applyFont="1" applyBorder="1" applyAlignment="1">
      <alignment horizontal="center" vertical="center"/>
    </xf>
    <xf numFmtId="14" fontId="26" fillId="0" borderId="14" xfId="8" applyNumberFormat="1" applyFont="1" applyBorder="1" applyAlignment="1">
      <alignment horizontal="center" vertical="center"/>
    </xf>
    <xf numFmtId="0" fontId="26" fillId="11" borderId="11" xfId="0" applyFont="1" applyFill="1" applyBorder="1" applyAlignment="1">
      <alignment horizontal="center" vertical="center"/>
    </xf>
    <xf numFmtId="41" fontId="26" fillId="11" borderId="10" xfId="0" applyNumberFormat="1" applyFont="1" applyFill="1" applyBorder="1" applyAlignment="1">
      <alignment horizontal="center" vertical="center"/>
    </xf>
    <xf numFmtId="0" fontId="26" fillId="11" borderId="10" xfId="0" applyFont="1" applyFill="1" applyBorder="1" applyAlignment="1">
      <alignment horizontal="center" vertical="center"/>
    </xf>
    <xf numFmtId="0" fontId="26" fillId="11" borderId="9" xfId="0" applyFont="1" applyFill="1" applyBorder="1" applyAlignment="1">
      <alignment horizontal="center" vertical="center"/>
    </xf>
    <xf numFmtId="176" fontId="22" fillId="0" borderId="47" xfId="0" applyNumberFormat="1" applyFont="1" applyBorder="1" applyAlignment="1">
      <alignment horizontal="center" vertical="center"/>
    </xf>
    <xf numFmtId="41" fontId="54" fillId="0" borderId="48" xfId="3" applyNumberFormat="1" applyFont="1" applyBorder="1">
      <alignment vertical="center"/>
    </xf>
    <xf numFmtId="176" fontId="54" fillId="0" borderId="59" xfId="3" applyNumberFormat="1" applyFont="1" applyBorder="1">
      <alignment vertical="center"/>
    </xf>
    <xf numFmtId="177" fontId="54" fillId="0" borderId="125" xfId="3" applyNumberFormat="1" applyFont="1" applyBorder="1" applyAlignment="1">
      <alignment horizontal="center" vertical="center" wrapText="1"/>
    </xf>
    <xf numFmtId="176" fontId="0" fillId="0" borderId="21" xfId="0" applyNumberFormat="1" applyBorder="1" applyAlignment="1">
      <alignment horizontal="center" vertical="center"/>
    </xf>
    <xf numFmtId="0" fontId="23" fillId="0" borderId="12" xfId="8" applyFont="1" applyBorder="1" applyAlignment="1">
      <alignment horizontal="center" vertical="center"/>
    </xf>
    <xf numFmtId="176" fontId="22" fillId="0" borderId="47" xfId="0" applyNumberFormat="1" applyFont="1" applyBorder="1" applyAlignment="1">
      <alignment horizontal="center" vertical="center" wrapText="1"/>
    </xf>
    <xf numFmtId="176" fontId="21" fillId="3" borderId="5" xfId="0" applyNumberFormat="1" applyFont="1" applyFill="1" applyBorder="1" applyAlignment="1">
      <alignment vertical="center"/>
    </xf>
    <xf numFmtId="176" fontId="21" fillId="3" borderId="174" xfId="0" applyNumberFormat="1" applyFont="1" applyFill="1" applyBorder="1" applyAlignment="1">
      <alignment vertical="center"/>
    </xf>
    <xf numFmtId="176" fontId="22" fillId="0" borderId="48" xfId="0" applyNumberFormat="1" applyFont="1" applyBorder="1" applyAlignment="1">
      <alignment vertical="center"/>
    </xf>
    <xf numFmtId="0" fontId="26" fillId="0" borderId="120" xfId="8" applyFont="1" applyBorder="1" applyAlignment="1">
      <alignment horizontal="left" vertical="center" wrapText="1"/>
    </xf>
    <xf numFmtId="0" fontId="44" fillId="0" borderId="99" xfId="7" applyFont="1" applyBorder="1" applyAlignment="1">
      <alignment horizontal="center" vertical="center" wrapText="1"/>
    </xf>
    <xf numFmtId="176" fontId="0" fillId="2" borderId="175" xfId="0" applyNumberFormat="1" applyFill="1" applyBorder="1" applyAlignment="1">
      <alignment horizontal="center" vertical="center"/>
    </xf>
    <xf numFmtId="177" fontId="38" fillId="10" borderId="67" xfId="3" applyNumberFormat="1" applyFont="1" applyFill="1" applyBorder="1">
      <alignment vertical="center"/>
    </xf>
    <xf numFmtId="176" fontId="38" fillId="10" borderId="59" xfId="3" applyNumberFormat="1" applyFont="1" applyFill="1" applyBorder="1">
      <alignment vertical="center"/>
    </xf>
    <xf numFmtId="177" fontId="38" fillId="10" borderId="48" xfId="3" applyNumberFormat="1" applyFont="1" applyFill="1" applyBorder="1">
      <alignment vertical="center"/>
    </xf>
    <xf numFmtId="177" fontId="38" fillId="10" borderId="47" xfId="3" applyNumberFormat="1" applyFont="1" applyFill="1" applyBorder="1">
      <alignment vertical="center"/>
    </xf>
    <xf numFmtId="176" fontId="38" fillId="10" borderId="47" xfId="3" applyNumberFormat="1" applyFont="1" applyFill="1" applyBorder="1">
      <alignment vertical="center"/>
    </xf>
    <xf numFmtId="176" fontId="38" fillId="10" borderId="23" xfId="3" applyNumberFormat="1" applyFont="1" applyFill="1" applyBorder="1">
      <alignment vertical="center"/>
    </xf>
    <xf numFmtId="176" fontId="38" fillId="0" borderId="180" xfId="3" applyNumberFormat="1" applyFont="1" applyBorder="1">
      <alignment vertical="center"/>
    </xf>
    <xf numFmtId="177" fontId="54" fillId="0" borderId="178" xfId="3" applyNumberFormat="1" applyFont="1" applyBorder="1" applyAlignment="1">
      <alignment horizontal="center" vertical="center" wrapText="1"/>
    </xf>
    <xf numFmtId="176" fontId="38" fillId="10" borderId="22" xfId="3" applyNumberFormat="1" applyFont="1" applyFill="1" applyBorder="1">
      <alignment vertical="center"/>
    </xf>
    <xf numFmtId="177" fontId="54" fillId="0" borderId="20" xfId="3" applyNumberFormat="1" applyFont="1" applyBorder="1" applyAlignment="1">
      <alignment horizontal="center" vertical="center" wrapText="1"/>
    </xf>
    <xf numFmtId="177" fontId="54" fillId="0" borderId="34" xfId="3" applyNumberFormat="1" applyFont="1" applyBorder="1" applyAlignment="1">
      <alignment horizontal="center" vertical="center" wrapText="1"/>
    </xf>
    <xf numFmtId="177" fontId="54" fillId="0" borderId="57" xfId="3" applyNumberFormat="1" applyFont="1" applyBorder="1" applyAlignment="1">
      <alignment horizontal="center" vertical="center" wrapText="1"/>
    </xf>
    <xf numFmtId="176" fontId="54" fillId="0" borderId="63" xfId="3" applyNumberFormat="1" applyFont="1" applyBorder="1">
      <alignment vertical="center"/>
    </xf>
    <xf numFmtId="0" fontId="4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53" fillId="0" borderId="0" xfId="3" applyNumberFormat="1" applyFont="1" applyAlignment="1">
      <alignment horizontal="center" vertical="center" wrapText="1"/>
    </xf>
    <xf numFmtId="177" fontId="61" fillId="0" borderId="0" xfId="3" applyNumberFormat="1" applyFont="1" applyAlignment="1">
      <alignment horizontal="center" vertical="center"/>
    </xf>
    <xf numFmtId="177" fontId="59" fillId="0" borderId="0" xfId="3" applyNumberFormat="1" applyFont="1" applyAlignment="1">
      <alignment horizontal="left" vertical="center"/>
    </xf>
    <xf numFmtId="177" fontId="60" fillId="0" borderId="0" xfId="3" applyNumberFormat="1" applyFont="1" applyAlignment="1">
      <alignment horizontal="left" vertical="center"/>
    </xf>
    <xf numFmtId="177" fontId="58" fillId="0" borderId="83" xfId="3" applyNumberFormat="1" applyFont="1" applyBorder="1" applyAlignment="1">
      <alignment horizontal="center" vertical="center"/>
    </xf>
    <xf numFmtId="177" fontId="58" fillId="0" borderId="18" xfId="3" applyNumberFormat="1" applyFont="1" applyBorder="1" applyAlignment="1">
      <alignment horizontal="center" vertical="center"/>
    </xf>
    <xf numFmtId="177" fontId="58" fillId="0" borderId="84" xfId="3" applyNumberFormat="1" applyFont="1" applyBorder="1" applyAlignment="1">
      <alignment horizontal="center" vertical="center"/>
    </xf>
    <xf numFmtId="177" fontId="38" fillId="0" borderId="83" xfId="3" applyNumberFormat="1" applyFont="1" applyBorder="1" applyAlignment="1">
      <alignment horizontal="center" vertical="center"/>
    </xf>
    <xf numFmtId="177" fontId="38" fillId="0" borderId="77" xfId="3" applyNumberFormat="1" applyFont="1" applyBorder="1" applyAlignment="1">
      <alignment horizontal="center" vertical="center"/>
    </xf>
    <xf numFmtId="177" fontId="38" fillId="0" borderId="85" xfId="3" applyNumberFormat="1" applyFont="1" applyBorder="1" applyAlignment="1">
      <alignment horizontal="center" vertical="center"/>
    </xf>
    <xf numFmtId="177" fontId="38" fillId="0" borderId="177" xfId="3" applyNumberFormat="1" applyFont="1" applyBorder="1" applyAlignment="1">
      <alignment horizontal="center" vertical="center"/>
    </xf>
    <xf numFmtId="0" fontId="56" fillId="9" borderId="102" xfId="7" applyFont="1" applyFill="1" applyBorder="1" applyAlignment="1">
      <alignment horizontal="center" vertical="center" wrapText="1"/>
    </xf>
    <xf numFmtId="0" fontId="56" fillId="9" borderId="103" xfId="7" applyFont="1" applyFill="1" applyBorder="1" applyAlignment="1">
      <alignment horizontal="center" vertical="center" wrapText="1"/>
    </xf>
    <xf numFmtId="0" fontId="56" fillId="9" borderId="104" xfId="7" applyFont="1" applyFill="1" applyBorder="1" applyAlignment="1">
      <alignment horizontal="center" vertical="center" wrapText="1"/>
    </xf>
    <xf numFmtId="0" fontId="56" fillId="9" borderId="105" xfId="7" applyFont="1" applyFill="1" applyBorder="1" applyAlignment="1">
      <alignment horizontal="center" vertical="center" wrapText="1"/>
    </xf>
    <xf numFmtId="0" fontId="56" fillId="9" borderId="0" xfId="7" applyFont="1" applyFill="1" applyAlignment="1">
      <alignment horizontal="center" vertical="center" wrapText="1"/>
    </xf>
    <xf numFmtId="0" fontId="56" fillId="9" borderId="106" xfId="7" applyFont="1" applyFill="1" applyBorder="1" applyAlignment="1">
      <alignment horizontal="center" vertical="center" wrapText="1"/>
    </xf>
    <xf numFmtId="0" fontId="56" fillId="9" borderId="107" xfId="7" applyFont="1" applyFill="1" applyBorder="1" applyAlignment="1">
      <alignment horizontal="center" vertical="center" wrapText="1"/>
    </xf>
    <xf numFmtId="0" fontId="56" fillId="9" borderId="108" xfId="7" applyFont="1" applyFill="1" applyBorder="1" applyAlignment="1">
      <alignment horizontal="center" vertical="center" wrapText="1"/>
    </xf>
    <xf numFmtId="0" fontId="56" fillId="9" borderId="109" xfId="7" applyFont="1" applyFill="1" applyBorder="1" applyAlignment="1">
      <alignment horizontal="center" vertical="center" wrapText="1"/>
    </xf>
    <xf numFmtId="176" fontId="14" fillId="9" borderId="102" xfId="0" applyNumberFormat="1" applyFont="1" applyFill="1" applyBorder="1" applyAlignment="1">
      <alignment horizontal="center" vertical="center" wrapText="1"/>
    </xf>
    <xf numFmtId="176" fontId="14" fillId="9" borderId="104" xfId="0" applyNumberFormat="1" applyFont="1" applyFill="1" applyBorder="1" applyAlignment="1">
      <alignment horizontal="center" vertical="center" wrapText="1"/>
    </xf>
    <xf numFmtId="176" fontId="14" fillId="9" borderId="105" xfId="0" applyNumberFormat="1" applyFont="1" applyFill="1" applyBorder="1" applyAlignment="1">
      <alignment horizontal="center" vertical="center" wrapText="1"/>
    </xf>
    <xf numFmtId="176" fontId="14" fillId="9" borderId="106" xfId="0" applyNumberFormat="1" applyFont="1" applyFill="1" applyBorder="1" applyAlignment="1">
      <alignment horizontal="center" vertical="center" wrapText="1"/>
    </xf>
    <xf numFmtId="176" fontId="14" fillId="9" borderId="107" xfId="0" applyNumberFormat="1" applyFont="1" applyFill="1" applyBorder="1" applyAlignment="1">
      <alignment horizontal="center" vertical="center" wrapText="1"/>
    </xf>
    <xf numFmtId="176" fontId="14" fillId="9" borderId="109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left" vertical="center"/>
    </xf>
    <xf numFmtId="176" fontId="24" fillId="0" borderId="98" xfId="7" applyNumberFormat="1" applyFont="1" applyBorder="1" applyAlignment="1">
      <alignment horizontal="center" vertical="center" wrapText="1"/>
    </xf>
    <xf numFmtId="176" fontId="24" fillId="0" borderId="100" xfId="7" applyNumberFormat="1" applyFont="1" applyBorder="1" applyAlignment="1">
      <alignment horizontal="center" vertical="center" wrapText="1"/>
    </xf>
    <xf numFmtId="176" fontId="24" fillId="0" borderId="99" xfId="7" applyNumberFormat="1" applyFont="1" applyBorder="1" applyAlignment="1">
      <alignment horizontal="center" vertical="center" wrapText="1"/>
    </xf>
    <xf numFmtId="0" fontId="43" fillId="0" borderId="98" xfId="7" applyFont="1" applyBorder="1" applyAlignment="1">
      <alignment horizontal="center" vertical="center" wrapText="1"/>
    </xf>
    <xf numFmtId="0" fontId="43" fillId="0" borderId="99" xfId="7" applyFont="1" applyBorder="1" applyAlignment="1">
      <alignment horizontal="center" vertical="center" wrapText="1"/>
    </xf>
    <xf numFmtId="176" fontId="24" fillId="0" borderId="104" xfId="7" applyNumberFormat="1" applyFont="1" applyBorder="1" applyAlignment="1">
      <alignment horizontal="center" vertical="center" wrapText="1"/>
    </xf>
    <xf numFmtId="176" fontId="24" fillId="0" borderId="106" xfId="7" applyNumberFormat="1" applyFont="1" applyBorder="1" applyAlignment="1">
      <alignment horizontal="center" vertical="center" wrapText="1"/>
    </xf>
    <xf numFmtId="176" fontId="24" fillId="0" borderId="109" xfId="7" applyNumberFormat="1" applyFont="1" applyBorder="1" applyAlignment="1">
      <alignment horizontal="center" vertical="center" wrapText="1"/>
    </xf>
    <xf numFmtId="0" fontId="43" fillId="0" borderId="95" xfId="7" applyFont="1" applyBorder="1" applyAlignment="1">
      <alignment horizontal="center" vertical="center" wrapText="1"/>
    </xf>
    <xf numFmtId="0" fontId="43" fillId="0" borderId="96" xfId="7" applyFont="1" applyBorder="1" applyAlignment="1">
      <alignment horizontal="center" vertical="center" wrapText="1"/>
    </xf>
    <xf numFmtId="0" fontId="43" fillId="0" borderId="97" xfId="7" applyFont="1" applyBorder="1" applyAlignment="1">
      <alignment horizontal="center" vertical="center" wrapText="1"/>
    </xf>
    <xf numFmtId="0" fontId="0" fillId="0" borderId="99" xfId="0" applyBorder="1" applyAlignment="1">
      <alignment horizontal="center" vertical="center" wrapText="1"/>
    </xf>
    <xf numFmtId="0" fontId="14" fillId="0" borderId="100" xfId="0" applyFont="1" applyBorder="1" applyAlignment="1">
      <alignment horizontal="center" vertical="center" wrapText="1"/>
    </xf>
    <xf numFmtId="0" fontId="14" fillId="0" borderId="99" xfId="0" applyFont="1" applyBorder="1" applyAlignment="1">
      <alignment horizontal="center" vertical="center" wrapText="1"/>
    </xf>
    <xf numFmtId="176" fontId="24" fillId="9" borderId="98" xfId="7" applyNumberFormat="1" applyFont="1" applyFill="1" applyBorder="1" applyAlignment="1">
      <alignment horizontal="center" vertical="center" wrapText="1"/>
    </xf>
    <xf numFmtId="176" fontId="24" fillId="9" borderId="100" xfId="7" applyNumberFormat="1" applyFont="1" applyFill="1" applyBorder="1" applyAlignment="1">
      <alignment horizontal="center" vertical="center" wrapText="1"/>
    </xf>
    <xf numFmtId="176" fontId="14" fillId="0" borderId="98" xfId="0" applyNumberFormat="1" applyFont="1" applyBorder="1" applyAlignment="1">
      <alignment horizontal="center" vertical="center"/>
    </xf>
    <xf numFmtId="176" fontId="14" fillId="0" borderId="100" xfId="0" applyNumberFormat="1" applyFont="1" applyBorder="1" applyAlignment="1">
      <alignment horizontal="center" vertical="center"/>
    </xf>
    <xf numFmtId="176" fontId="14" fillId="0" borderId="99" xfId="0" applyNumberFormat="1" applyFont="1" applyBorder="1" applyAlignment="1">
      <alignment horizontal="center" vertical="center"/>
    </xf>
    <xf numFmtId="176" fontId="14" fillId="0" borderId="100" xfId="0" applyNumberFormat="1" applyFont="1" applyBorder="1" applyAlignment="1">
      <alignment horizontal="center" vertical="center" wrapText="1"/>
    </xf>
    <xf numFmtId="176" fontId="14" fillId="0" borderId="99" xfId="0" applyNumberFormat="1" applyFont="1" applyBorder="1" applyAlignment="1">
      <alignment horizontal="center" vertical="center" wrapText="1"/>
    </xf>
    <xf numFmtId="0" fontId="24" fillId="0" borderId="102" xfId="7" applyFont="1" applyBorder="1" applyAlignment="1">
      <alignment horizontal="center" vertical="center" wrapText="1"/>
    </xf>
    <xf numFmtId="0" fontId="24" fillId="0" borderId="105" xfId="7" applyFont="1" applyBorder="1" applyAlignment="1">
      <alignment horizontal="center" vertical="center" wrapText="1"/>
    </xf>
    <xf numFmtId="0" fontId="14" fillId="0" borderId="105" xfId="0" applyFont="1" applyBorder="1" applyAlignment="1">
      <alignment horizontal="center" vertical="center" wrapText="1"/>
    </xf>
    <xf numFmtId="0" fontId="14" fillId="0" borderId="107" xfId="0" applyFont="1" applyBorder="1" applyAlignment="1">
      <alignment horizontal="center" vertical="center" wrapText="1"/>
    </xf>
    <xf numFmtId="176" fontId="14" fillId="9" borderId="98" xfId="0" applyNumberFormat="1" applyFont="1" applyFill="1" applyBorder="1" applyAlignment="1">
      <alignment horizontal="center" vertical="center" wrapText="1"/>
    </xf>
    <xf numFmtId="176" fontId="14" fillId="9" borderId="100" xfId="0" applyNumberFormat="1" applyFont="1" applyFill="1" applyBorder="1" applyAlignment="1">
      <alignment horizontal="center" vertical="center" wrapText="1"/>
    </xf>
    <xf numFmtId="176" fontId="14" fillId="9" borderId="99" xfId="0" applyNumberFormat="1" applyFont="1" applyFill="1" applyBorder="1" applyAlignment="1">
      <alignment horizontal="center" vertical="center" wrapText="1"/>
    </xf>
    <xf numFmtId="0" fontId="45" fillId="9" borderId="102" xfId="7" applyFont="1" applyFill="1" applyBorder="1" applyAlignment="1">
      <alignment horizontal="center" vertical="center" wrapText="1"/>
    </xf>
    <xf numFmtId="0" fontId="45" fillId="9" borderId="103" xfId="7" applyFont="1" applyFill="1" applyBorder="1" applyAlignment="1">
      <alignment horizontal="center" vertical="center" wrapText="1"/>
    </xf>
    <xf numFmtId="0" fontId="45" fillId="9" borderId="105" xfId="7" applyFont="1" applyFill="1" applyBorder="1" applyAlignment="1">
      <alignment horizontal="center" vertical="center" wrapText="1"/>
    </xf>
    <xf numFmtId="0" fontId="45" fillId="9" borderId="0" xfId="7" applyFont="1" applyFill="1" applyAlignment="1">
      <alignment horizontal="center" vertical="center" wrapText="1"/>
    </xf>
    <xf numFmtId="0" fontId="45" fillId="9" borderId="107" xfId="7" applyFont="1" applyFill="1" applyBorder="1" applyAlignment="1">
      <alignment horizontal="center" vertical="center" wrapText="1"/>
    </xf>
    <xf numFmtId="0" fontId="45" fillId="9" borderId="108" xfId="7" applyFont="1" applyFill="1" applyBorder="1" applyAlignment="1">
      <alignment horizontal="center" vertical="center" wrapText="1"/>
    </xf>
    <xf numFmtId="0" fontId="44" fillId="0" borderId="98" xfId="7" applyFont="1" applyBorder="1" applyAlignment="1">
      <alignment horizontal="center" vertical="center" wrapText="1"/>
    </xf>
    <xf numFmtId="0" fontId="44" fillId="0" borderId="100" xfId="7" applyFont="1" applyBorder="1" applyAlignment="1">
      <alignment horizontal="center" vertical="center" wrapText="1"/>
    </xf>
    <xf numFmtId="0" fontId="44" fillId="0" borderId="99" xfId="7" applyFont="1" applyBorder="1" applyAlignment="1">
      <alignment horizontal="center" vertical="center" wrapText="1"/>
    </xf>
    <xf numFmtId="0" fontId="16" fillId="9" borderId="102" xfId="0" applyFont="1" applyFill="1" applyBorder="1" applyAlignment="1">
      <alignment horizontal="center" vertical="center" wrapText="1"/>
    </xf>
    <xf numFmtId="0" fontId="16" fillId="0" borderId="104" xfId="0" applyFont="1" applyBorder="1" applyAlignment="1">
      <alignment horizontal="center" vertical="center" wrapText="1"/>
    </xf>
    <xf numFmtId="0" fontId="16" fillId="0" borderId="105" xfId="0" applyFont="1" applyBorder="1" applyAlignment="1">
      <alignment horizontal="center" vertical="center" wrapText="1"/>
    </xf>
    <xf numFmtId="0" fontId="16" fillId="0" borderId="106" xfId="0" applyFont="1" applyBorder="1" applyAlignment="1">
      <alignment horizontal="center" vertical="center" wrapText="1"/>
    </xf>
    <xf numFmtId="0" fontId="16" fillId="0" borderId="107" xfId="0" applyFont="1" applyBorder="1" applyAlignment="1">
      <alignment horizontal="center" vertical="center" wrapText="1"/>
    </xf>
    <xf numFmtId="0" fontId="16" fillId="0" borderId="109" xfId="0" applyFont="1" applyBorder="1" applyAlignment="1">
      <alignment horizontal="center" vertical="center" wrapText="1"/>
    </xf>
    <xf numFmtId="0" fontId="24" fillId="0" borderId="98" xfId="7" applyFont="1" applyBorder="1" applyAlignment="1">
      <alignment horizontal="center" vertical="center" wrapText="1"/>
    </xf>
    <xf numFmtId="0" fontId="24" fillId="0" borderId="100" xfId="7" applyFont="1" applyBorder="1" applyAlignment="1">
      <alignment horizontal="center" vertical="center" wrapText="1"/>
    </xf>
    <xf numFmtId="0" fontId="24" fillId="0" borderId="99" xfId="7" applyFont="1" applyBorder="1" applyAlignment="1">
      <alignment horizontal="center" vertical="center" wrapText="1"/>
    </xf>
    <xf numFmtId="41" fontId="43" fillId="0" borderId="98" xfId="1" applyFont="1" applyFill="1" applyBorder="1" applyAlignment="1">
      <alignment horizontal="center" vertical="center" wrapText="1"/>
    </xf>
    <xf numFmtId="41" fontId="0" fillId="0" borderId="99" xfId="1" applyFont="1" applyBorder="1" applyAlignment="1">
      <alignment horizontal="center" vertical="center" wrapText="1"/>
    </xf>
    <xf numFmtId="0" fontId="0" fillId="0" borderId="100" xfId="0" applyBorder="1" applyAlignment="1">
      <alignment horizontal="center" vertical="center" wrapText="1"/>
    </xf>
    <xf numFmtId="0" fontId="24" fillId="9" borderId="102" xfId="7" applyFont="1" applyFill="1" applyBorder="1" applyAlignment="1">
      <alignment horizontal="center" vertical="center" wrapText="1"/>
    </xf>
    <xf numFmtId="176" fontId="0" fillId="0" borderId="86" xfId="0" applyNumberFormat="1" applyBorder="1" applyAlignment="1">
      <alignment horizontal="center" vertical="center"/>
    </xf>
    <xf numFmtId="176" fontId="0" fillId="0" borderId="70" xfId="0" applyNumberFormat="1" applyBorder="1" applyAlignment="1">
      <alignment horizontal="center" vertical="center"/>
    </xf>
    <xf numFmtId="12" fontId="1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19" fillId="2" borderId="90" xfId="0" applyFont="1" applyFill="1" applyBorder="1" applyAlignment="1">
      <alignment horizontal="center" vertical="center"/>
    </xf>
    <xf numFmtId="0" fontId="19" fillId="2" borderId="52" xfId="0" applyFont="1" applyFill="1" applyBorder="1" applyAlignment="1">
      <alignment horizontal="center" vertical="center"/>
    </xf>
    <xf numFmtId="0" fontId="19" fillId="2" borderId="5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41" fontId="19" fillId="2" borderId="52" xfId="1" applyFont="1" applyFill="1" applyBorder="1" applyAlignment="1">
      <alignment horizontal="center" vertical="center"/>
    </xf>
    <xf numFmtId="41" fontId="19" fillId="2" borderId="3" xfId="1" applyFont="1" applyFill="1" applyBorder="1" applyAlignment="1">
      <alignment horizontal="center" vertical="center"/>
    </xf>
    <xf numFmtId="41" fontId="19" fillId="2" borderId="115" xfId="1" applyFont="1" applyFill="1" applyBorder="1" applyAlignment="1">
      <alignment horizontal="center" vertical="center" wrapText="1"/>
    </xf>
    <xf numFmtId="41" fontId="19" fillId="2" borderId="114" xfId="1" applyFont="1" applyFill="1" applyBorder="1" applyAlignment="1">
      <alignment horizontal="center" vertical="center"/>
    </xf>
    <xf numFmtId="41" fontId="19" fillId="2" borderId="52" xfId="1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wrapText="1"/>
    </xf>
    <xf numFmtId="41" fontId="19" fillId="2" borderId="53" xfId="1" applyFont="1" applyFill="1" applyBorder="1" applyAlignment="1">
      <alignment horizontal="center" vertical="center" wrapText="1"/>
    </xf>
    <xf numFmtId="41" fontId="19" fillId="2" borderId="91" xfId="1" applyFont="1" applyFill="1" applyBorder="1" applyAlignment="1">
      <alignment horizontal="center" vertical="center"/>
    </xf>
    <xf numFmtId="0" fontId="19" fillId="0" borderId="110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19" fillId="0" borderId="44" xfId="0" applyFont="1" applyBorder="1" applyAlignment="1">
      <alignment horizontal="center" vertical="center" wrapText="1"/>
    </xf>
    <xf numFmtId="41" fontId="19" fillId="0" borderId="78" xfId="1" applyFont="1" applyBorder="1" applyAlignment="1">
      <alignment horizontal="center" vertical="center" wrapText="1"/>
    </xf>
    <xf numFmtId="41" fontId="19" fillId="0" borderId="89" xfId="1" applyFont="1" applyBorder="1" applyAlignment="1">
      <alignment horizontal="center" vertical="center" wrapText="1"/>
    </xf>
    <xf numFmtId="0" fontId="26" fillId="0" borderId="112" xfId="0" applyFont="1" applyBorder="1" applyAlignment="1">
      <alignment horizontal="center" vertical="center"/>
    </xf>
    <xf numFmtId="0" fontId="0" fillId="0" borderId="171" xfId="0" applyBorder="1" applyAlignment="1">
      <alignment vertical="center"/>
    </xf>
    <xf numFmtId="0" fontId="26" fillId="0" borderId="93" xfId="0" applyFont="1" applyBorder="1" applyAlignment="1">
      <alignment horizontal="center" vertical="center"/>
    </xf>
    <xf numFmtId="0" fontId="0" fillId="0" borderId="111" xfId="0" applyBorder="1" applyAlignment="1">
      <alignment vertical="center"/>
    </xf>
    <xf numFmtId="0" fontId="19" fillId="0" borderId="87" xfId="0" applyFont="1" applyBorder="1" applyAlignment="1">
      <alignment horizontal="center" vertical="center" wrapText="1"/>
    </xf>
    <xf numFmtId="0" fontId="19" fillId="0" borderId="167" xfId="0" applyFont="1" applyBorder="1" applyAlignment="1">
      <alignment horizontal="center" vertical="center" wrapText="1"/>
    </xf>
    <xf numFmtId="41" fontId="19" fillId="0" borderId="88" xfId="1" applyFont="1" applyBorder="1" applyAlignment="1">
      <alignment horizontal="center" vertical="center" wrapText="1"/>
    </xf>
    <xf numFmtId="41" fontId="19" fillId="0" borderId="173" xfId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6" fillId="0" borderId="54" xfId="0" applyFont="1" applyBorder="1" applyAlignment="1">
      <alignment horizontal="center" vertical="center"/>
    </xf>
    <xf numFmtId="0" fontId="26" fillId="0" borderId="76" xfId="0" applyFont="1" applyBorder="1" applyAlignment="1">
      <alignment horizontal="center" vertical="center"/>
    </xf>
    <xf numFmtId="41" fontId="17" fillId="0" borderId="18" xfId="1" applyFont="1" applyBorder="1" applyAlignment="1">
      <alignment horizontal="right" vertical="center"/>
    </xf>
    <xf numFmtId="177" fontId="20" fillId="3" borderId="68" xfId="1" applyNumberFormat="1" applyFont="1" applyFill="1" applyBorder="1" applyAlignment="1">
      <alignment horizontal="center" vertical="center"/>
    </xf>
    <xf numFmtId="177" fontId="20" fillId="3" borderId="69" xfId="1" applyNumberFormat="1" applyFont="1" applyFill="1" applyBorder="1" applyAlignment="1">
      <alignment horizontal="center" vertical="center"/>
    </xf>
    <xf numFmtId="177" fontId="20" fillId="3" borderId="92" xfId="1" applyNumberFormat="1" applyFont="1" applyFill="1" applyBorder="1" applyAlignment="1">
      <alignment horizontal="center" vertical="center"/>
    </xf>
    <xf numFmtId="3" fontId="17" fillId="0" borderId="73" xfId="0" applyNumberFormat="1" applyFont="1" applyBorder="1" applyAlignment="1">
      <alignment horizontal="center" vertical="center"/>
    </xf>
    <xf numFmtId="3" fontId="17" fillId="0" borderId="72" xfId="0" applyNumberFormat="1" applyFont="1" applyBorder="1" applyAlignment="1">
      <alignment horizontal="center" vertical="center"/>
    </xf>
    <xf numFmtId="0" fontId="16" fillId="0" borderId="0" xfId="8" applyFont="1" applyAlignment="1">
      <alignment horizontal="right" vertical="center"/>
    </xf>
    <xf numFmtId="0" fontId="33" fillId="0" borderId="80" xfId="8" applyFont="1" applyBorder="1" applyAlignment="1">
      <alignment horizontal="center" vertical="center"/>
    </xf>
    <xf numFmtId="0" fontId="33" fillId="0" borderId="126" xfId="8" applyFont="1" applyBorder="1" applyAlignment="1">
      <alignment horizontal="center" vertical="center"/>
    </xf>
    <xf numFmtId="3" fontId="33" fillId="0" borderId="38" xfId="8" applyNumberFormat="1" applyFont="1" applyBorder="1" applyAlignment="1">
      <alignment horizontal="center" vertical="center"/>
    </xf>
    <xf numFmtId="3" fontId="33" fillId="0" borderId="126" xfId="8" applyNumberFormat="1" applyFont="1" applyBorder="1" applyAlignment="1">
      <alignment horizontal="center" vertical="center"/>
    </xf>
    <xf numFmtId="3" fontId="33" fillId="0" borderId="81" xfId="8" applyNumberFormat="1" applyFont="1" applyBorder="1" applyAlignment="1">
      <alignment horizontal="center" vertical="center"/>
    </xf>
    <xf numFmtId="0" fontId="25" fillId="0" borderId="0" xfId="6" applyFont="1" applyAlignment="1">
      <alignment horizontal="left" vertical="center"/>
    </xf>
    <xf numFmtId="0" fontId="21" fillId="8" borderId="127" xfId="3" applyFont="1" applyFill="1" applyBorder="1" applyAlignment="1">
      <alignment horizontal="center" vertical="center" wrapText="1"/>
    </xf>
    <xf numFmtId="0" fontId="21" fillId="8" borderId="128" xfId="3" applyFont="1" applyFill="1" applyBorder="1" applyAlignment="1">
      <alignment horizontal="center" vertical="center" wrapText="1"/>
    </xf>
    <xf numFmtId="0" fontId="21" fillId="8" borderId="129" xfId="3" applyFont="1" applyFill="1" applyBorder="1" applyAlignment="1">
      <alignment horizontal="center" vertical="center" wrapText="1"/>
    </xf>
    <xf numFmtId="0" fontId="21" fillId="8" borderId="130" xfId="3" applyFont="1" applyFill="1" applyBorder="1" applyAlignment="1">
      <alignment horizontal="center" vertical="center" wrapText="1"/>
    </xf>
    <xf numFmtId="0" fontId="21" fillId="8" borderId="131" xfId="3" applyFont="1" applyFill="1" applyBorder="1" applyAlignment="1">
      <alignment horizontal="center" vertical="center" wrapText="1"/>
    </xf>
    <xf numFmtId="0" fontId="28" fillId="0" borderId="143" xfId="3" applyFont="1" applyBorder="1" applyAlignment="1">
      <alignment horizontal="center" vertical="center" wrapText="1"/>
    </xf>
    <xf numFmtId="0" fontId="28" fillId="0" borderId="147" xfId="3" applyFont="1" applyBorder="1" applyAlignment="1">
      <alignment horizontal="center" vertical="center" wrapText="1"/>
    </xf>
    <xf numFmtId="41" fontId="14" fillId="0" borderId="144" xfId="2" applyFont="1" applyFill="1" applyBorder="1" applyAlignment="1">
      <alignment horizontal="center" vertical="center" wrapText="1"/>
    </xf>
    <xf numFmtId="41" fontId="14" fillId="0" borderId="139" xfId="2" applyFont="1" applyFill="1" applyBorder="1" applyAlignment="1">
      <alignment horizontal="center" vertical="center" wrapText="1"/>
    </xf>
    <xf numFmtId="0" fontId="29" fillId="0" borderId="148" xfId="3" applyFont="1" applyBorder="1" applyAlignment="1">
      <alignment horizontal="center" vertical="center" wrapText="1"/>
    </xf>
    <xf numFmtId="0" fontId="29" fillId="0" borderId="149" xfId="3" applyFont="1" applyBorder="1" applyAlignment="1">
      <alignment horizontal="center" vertical="center" wrapText="1"/>
    </xf>
    <xf numFmtId="0" fontId="28" fillId="0" borderId="51" xfId="3" applyFont="1" applyBorder="1" applyAlignment="1">
      <alignment horizontal="center" vertical="center" wrapText="1"/>
    </xf>
    <xf numFmtId="0" fontId="28" fillId="0" borderId="151" xfId="3" applyFont="1" applyBorder="1" applyAlignment="1">
      <alignment horizontal="center" vertical="center" wrapText="1"/>
    </xf>
    <xf numFmtId="0" fontId="28" fillId="0" borderId="118" xfId="3" applyFont="1" applyBorder="1" applyAlignment="1">
      <alignment horizontal="center" vertical="center" wrapText="1"/>
    </xf>
    <xf numFmtId="0" fontId="28" fillId="0" borderId="153" xfId="3" applyFont="1" applyBorder="1" applyAlignment="1">
      <alignment horizontal="center" vertical="center" wrapText="1"/>
    </xf>
    <xf numFmtId="41" fontId="28" fillId="0" borderId="139" xfId="2" applyFont="1" applyFill="1" applyBorder="1" applyAlignment="1">
      <alignment horizontal="center" vertical="center" wrapText="1"/>
    </xf>
    <xf numFmtId="41" fontId="28" fillId="0" borderId="146" xfId="2" applyFont="1" applyFill="1" applyBorder="1" applyAlignment="1">
      <alignment horizontal="center" vertical="center" wrapText="1"/>
    </xf>
    <xf numFmtId="0" fontId="28" fillId="0" borderId="152" xfId="3" applyFont="1" applyBorder="1" applyAlignment="1">
      <alignment horizontal="center" vertical="center" wrapText="1"/>
    </xf>
    <xf numFmtId="0" fontId="28" fillId="0" borderId="133" xfId="3" applyFont="1" applyBorder="1" applyAlignment="1">
      <alignment horizontal="center" vertical="center" wrapText="1"/>
    </xf>
    <xf numFmtId="0" fontId="28" fillId="0" borderId="137" xfId="3" applyFont="1" applyBorder="1" applyAlignment="1">
      <alignment horizontal="center" vertical="center" wrapText="1"/>
    </xf>
    <xf numFmtId="0" fontId="28" fillId="0" borderId="136" xfId="3" applyFont="1" applyBorder="1" applyAlignment="1">
      <alignment horizontal="center" vertical="center" wrapText="1"/>
    </xf>
    <xf numFmtId="0" fontId="28" fillId="0" borderId="138" xfId="3" applyFont="1" applyBorder="1" applyAlignment="1">
      <alignment horizontal="center" vertical="center" wrapText="1"/>
    </xf>
    <xf numFmtId="0" fontId="28" fillId="0" borderId="145" xfId="3" applyFont="1" applyBorder="1" applyAlignment="1">
      <alignment horizontal="center" vertical="center" wrapText="1"/>
    </xf>
    <xf numFmtId="0" fontId="28" fillId="0" borderId="142" xfId="3" applyFont="1" applyBorder="1" applyAlignment="1">
      <alignment horizontal="center" vertical="center" wrapText="1"/>
    </xf>
    <xf numFmtId="0" fontId="28" fillId="0" borderId="75" xfId="3" applyFont="1" applyBorder="1" applyAlignment="1">
      <alignment horizontal="center" vertical="center" wrapText="1"/>
    </xf>
    <xf numFmtId="0" fontId="28" fillId="0" borderId="148" xfId="3" applyFont="1" applyBorder="1" applyAlignment="1">
      <alignment horizontal="center" vertical="center" wrapText="1"/>
    </xf>
    <xf numFmtId="0" fontId="28" fillId="0" borderId="149" xfId="3" applyFont="1" applyBorder="1" applyAlignment="1">
      <alignment horizontal="center" vertical="center" wrapText="1"/>
    </xf>
    <xf numFmtId="0" fontId="2" fillId="0" borderId="156" xfId="6" applyBorder="1" applyAlignment="1">
      <alignment horizontal="center" vertical="center"/>
    </xf>
    <xf numFmtId="0" fontId="2" fillId="0" borderId="157" xfId="6" applyBorder="1" applyAlignment="1">
      <alignment horizontal="center" vertical="center"/>
    </xf>
    <xf numFmtId="0" fontId="29" fillId="0" borderId="159" xfId="3" applyFont="1" applyBorder="1" applyAlignment="1">
      <alignment horizontal="center" vertical="center" wrapText="1"/>
    </xf>
    <xf numFmtId="0" fontId="29" fillId="0" borderId="160" xfId="3" applyFont="1" applyBorder="1" applyAlignment="1">
      <alignment horizontal="center" vertical="center" wrapText="1"/>
    </xf>
    <xf numFmtId="0" fontId="31" fillId="0" borderId="0" xfId="3" applyFont="1" applyAlignment="1">
      <alignment horizontal="center" vertical="center"/>
    </xf>
    <xf numFmtId="176" fontId="25" fillId="0" borderId="0" xfId="0" applyNumberFormat="1" applyFont="1" applyAlignment="1">
      <alignment horizontal="left" vertical="center"/>
    </xf>
    <xf numFmtId="176" fontId="21" fillId="7" borderId="80" xfId="0" applyNumberFormat="1" applyFont="1" applyFill="1" applyBorder="1" applyAlignment="1">
      <alignment horizontal="center" vertical="center"/>
    </xf>
    <xf numFmtId="176" fontId="21" fillId="7" borderId="73" xfId="0" applyNumberFormat="1" applyFont="1" applyFill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21" fillId="3" borderId="20" xfId="0" applyNumberFormat="1" applyFont="1" applyFill="1" applyBorder="1" applyAlignment="1" applyProtection="1">
      <alignment horizontal="center" vertical="center"/>
      <protection locked="0"/>
    </xf>
    <xf numFmtId="176" fontId="21" fillId="3" borderId="34" xfId="0" applyNumberFormat="1" applyFont="1" applyFill="1" applyBorder="1" applyAlignment="1" applyProtection="1">
      <alignment horizontal="center" vertical="center"/>
      <protection locked="0"/>
    </xf>
    <xf numFmtId="176" fontId="8" fillId="0" borderId="0" xfId="0" applyNumberFormat="1" applyFont="1" applyAlignment="1">
      <alignment horizontal="left" vertical="center"/>
    </xf>
    <xf numFmtId="176" fontId="22" fillId="0" borderId="35" xfId="0" applyNumberFormat="1" applyFont="1" applyBorder="1" applyAlignment="1">
      <alignment horizontal="center" vertical="center"/>
    </xf>
    <xf numFmtId="176" fontId="14" fillId="0" borderId="41" xfId="0" applyNumberFormat="1" applyFont="1" applyBorder="1" applyAlignment="1">
      <alignment horizontal="center" vertical="center"/>
    </xf>
    <xf numFmtId="176" fontId="22" fillId="0" borderId="176" xfId="0" applyNumberFormat="1" applyFont="1" applyBorder="1" applyAlignment="1">
      <alignment horizontal="center" vertical="center"/>
    </xf>
    <xf numFmtId="176" fontId="22" fillId="0" borderId="47" xfId="0" applyNumberFormat="1" applyFont="1" applyBorder="1" applyAlignment="1">
      <alignment horizontal="center" vertical="center"/>
    </xf>
    <xf numFmtId="176" fontId="27" fillId="0" borderId="18" xfId="0" applyNumberFormat="1" applyFont="1" applyBorder="1" applyAlignment="1">
      <alignment horizontal="right" vertical="center"/>
    </xf>
    <xf numFmtId="176" fontId="21" fillId="3" borderId="179" xfId="0" applyNumberFormat="1" applyFont="1" applyFill="1" applyBorder="1" applyAlignment="1">
      <alignment horizontal="center" vertical="center"/>
    </xf>
    <xf numFmtId="176" fontId="21" fillId="3" borderId="5" xfId="0" applyNumberFormat="1" applyFont="1" applyFill="1" applyBorder="1" applyAlignment="1">
      <alignment horizontal="center" vertical="center"/>
    </xf>
    <xf numFmtId="176" fontId="22" fillId="0" borderId="41" xfId="0" applyNumberFormat="1" applyFont="1" applyBorder="1" applyAlignment="1">
      <alignment horizontal="center" vertical="center"/>
    </xf>
    <xf numFmtId="176" fontId="22" fillId="0" borderId="79" xfId="0" applyNumberFormat="1" applyFont="1" applyBorder="1" applyAlignment="1">
      <alignment horizontal="center" vertical="center"/>
    </xf>
    <xf numFmtId="176" fontId="14" fillId="0" borderId="181" xfId="0" applyNumberFormat="1" applyFont="1" applyBorder="1" applyAlignment="1">
      <alignment horizontal="center" vertical="center"/>
    </xf>
    <xf numFmtId="176" fontId="14" fillId="4" borderId="164" xfId="0" applyNumberFormat="1" applyFont="1" applyFill="1" applyBorder="1" applyAlignment="1">
      <alignment horizontal="center" vertical="center"/>
    </xf>
    <xf numFmtId="176" fontId="14" fillId="0" borderId="182" xfId="0" applyNumberFormat="1" applyFont="1" applyBorder="1" applyAlignment="1">
      <alignment horizontal="right" vertical="center"/>
    </xf>
    <xf numFmtId="176" fontId="14" fillId="0" borderId="164" xfId="0" applyNumberFormat="1" applyFont="1" applyBorder="1" applyAlignment="1">
      <alignment vertical="center" wrapText="1"/>
    </xf>
    <xf numFmtId="176" fontId="14" fillId="0" borderId="183" xfId="0" applyNumberFormat="1" applyFont="1" applyBorder="1" applyAlignment="1">
      <alignment vertical="center"/>
    </xf>
    <xf numFmtId="0" fontId="17" fillId="0" borderId="184" xfId="0" applyFont="1" applyBorder="1" applyAlignment="1">
      <alignment horizontal="center" vertical="center"/>
    </xf>
    <xf numFmtId="0" fontId="17" fillId="0" borderId="185" xfId="0" applyFont="1" applyBorder="1" applyAlignment="1">
      <alignment horizontal="center" vertical="center"/>
    </xf>
    <xf numFmtId="177" fontId="17" fillId="0" borderId="186" xfId="1" applyNumberFormat="1" applyFont="1" applyFill="1" applyBorder="1" applyAlignment="1">
      <alignment horizontal="center" vertical="center"/>
    </xf>
    <xf numFmtId="0" fontId="17" fillId="0" borderId="7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177" fontId="17" fillId="0" borderId="78" xfId="1" applyNumberFormat="1" applyFont="1" applyFill="1" applyBorder="1" applyAlignment="1">
      <alignment horizontal="center" vertical="center"/>
    </xf>
    <xf numFmtId="0" fontId="17" fillId="0" borderId="181" xfId="0" applyFont="1" applyBorder="1" applyAlignment="1">
      <alignment vertical="center"/>
    </xf>
    <xf numFmtId="41" fontId="0" fillId="0" borderId="164" xfId="1" applyFont="1" applyFill="1" applyBorder="1" applyAlignment="1">
      <alignment vertical="center"/>
    </xf>
    <xf numFmtId="41" fontId="14" fillId="0" borderId="165" xfId="0" applyNumberFormat="1" applyFont="1" applyBorder="1" applyAlignment="1">
      <alignment vertical="center"/>
    </xf>
    <xf numFmtId="0" fontId="19" fillId="0" borderId="187" xfId="0" applyFont="1" applyBorder="1" applyAlignment="1">
      <alignment horizontal="center" vertical="center" wrapText="1"/>
    </xf>
    <xf numFmtId="177" fontId="62" fillId="0" borderId="0" xfId="3" applyNumberFormat="1" applyFont="1">
      <alignment vertical="center"/>
    </xf>
    <xf numFmtId="0" fontId="24" fillId="9" borderId="98" xfId="0" applyFont="1" applyFill="1" applyBorder="1" applyAlignment="1">
      <alignment horizontal="center" vertical="center" wrapText="1"/>
    </xf>
    <xf numFmtId="0" fontId="24" fillId="9" borderId="100" xfId="0" applyFont="1" applyFill="1" applyBorder="1" applyAlignment="1">
      <alignment horizontal="center" vertical="center" wrapText="1"/>
    </xf>
    <xf numFmtId="0" fontId="24" fillId="9" borderId="99" xfId="0" applyFont="1" applyFill="1" applyBorder="1" applyAlignment="1">
      <alignment horizontal="center" vertical="center" wrapText="1"/>
    </xf>
    <xf numFmtId="0" fontId="16" fillId="9" borderId="98" xfId="0" applyFont="1" applyFill="1" applyBorder="1" applyAlignment="1">
      <alignment horizontal="center" vertical="center" wrapText="1"/>
    </xf>
    <xf numFmtId="0" fontId="16" fillId="9" borderId="100" xfId="0" applyFont="1" applyFill="1" applyBorder="1" applyAlignment="1">
      <alignment horizontal="center" vertical="center" wrapText="1"/>
    </xf>
    <xf numFmtId="0" fontId="16" fillId="9" borderId="99" xfId="0" applyFont="1" applyFill="1" applyBorder="1" applyAlignment="1">
      <alignment horizontal="center" vertical="center" wrapText="1"/>
    </xf>
    <xf numFmtId="176" fontId="22" fillId="0" borderId="47" xfId="0" applyNumberFormat="1" applyFont="1" applyBorder="1" applyAlignment="1">
      <alignment horizontal="center" vertical="center" wrapText="1"/>
    </xf>
    <xf numFmtId="176" fontId="22" fillId="0" borderId="24" xfId="0" applyNumberFormat="1" applyFont="1" applyBorder="1" applyAlignment="1">
      <alignment horizontal="center" vertical="center"/>
    </xf>
    <xf numFmtId="176" fontId="22" fillId="0" borderId="23" xfId="0" applyNumberFormat="1" applyFont="1" applyBorder="1" applyAlignment="1">
      <alignment horizontal="center" vertical="center"/>
    </xf>
    <xf numFmtId="176" fontId="22" fillId="0" borderId="46" xfId="0" applyNumberFormat="1" applyFont="1" applyBorder="1" applyAlignment="1">
      <alignment horizontal="center" vertical="center"/>
    </xf>
    <xf numFmtId="41" fontId="14" fillId="0" borderId="47" xfId="1" applyFont="1" applyBorder="1" applyAlignment="1">
      <alignment horizontal="right" vertical="center"/>
    </xf>
    <xf numFmtId="41" fontId="14" fillId="0" borderId="24" xfId="1" applyFont="1" applyBorder="1" applyAlignment="1">
      <alignment horizontal="right" vertical="center"/>
    </xf>
    <xf numFmtId="41" fontId="14" fillId="0" borderId="35" xfId="1" applyFont="1" applyBorder="1" applyAlignment="1">
      <alignment horizontal="right" vertical="center"/>
    </xf>
    <xf numFmtId="41" fontId="14" fillId="0" borderId="41" xfId="1" applyFont="1" applyBorder="1" applyAlignment="1">
      <alignment horizontal="right" vertical="center"/>
    </xf>
    <xf numFmtId="41" fontId="14" fillId="0" borderId="24" xfId="1" applyFont="1" applyBorder="1" applyAlignment="1">
      <alignment horizontal="center" vertical="center"/>
    </xf>
    <xf numFmtId="41" fontId="14" fillId="0" borderId="23" xfId="1" applyFont="1" applyBorder="1" applyAlignment="1">
      <alignment horizontal="center" vertical="center"/>
    </xf>
    <xf numFmtId="41" fontId="14" fillId="0" borderId="46" xfId="1" applyFont="1" applyBorder="1" applyAlignment="1">
      <alignment horizontal="center" vertical="center"/>
    </xf>
    <xf numFmtId="41" fontId="14" fillId="0" borderId="47" xfId="1" applyFont="1" applyBorder="1" applyAlignment="1">
      <alignment horizontal="right" vertical="center"/>
    </xf>
    <xf numFmtId="41" fontId="21" fillId="3" borderId="34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63" fillId="0" borderId="0" xfId="0" applyFont="1" applyBorder="1" applyAlignment="1">
      <alignment horizontal="center" vertical="center" textRotation="255" wrapText="1"/>
    </xf>
    <xf numFmtId="0" fontId="64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</cellXfs>
  <cellStyles count="9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 3" xfId="4" xr:uid="{00000000-0005-0000-0000-000004000000}"/>
    <cellStyle name="표준 4" xfId="5" xr:uid="{00000000-0005-0000-0000-000005000000}"/>
    <cellStyle name="표준 5" xfId="6" xr:uid="{00000000-0005-0000-0000-000006000000}"/>
    <cellStyle name="표준 6" xfId="7" xr:uid="{00000000-0005-0000-0000-000007000000}"/>
    <cellStyle name="표준_04정부보조금명세서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657657</xdr:colOff>
      <xdr:row>47</xdr:row>
      <xdr:rowOff>168275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CD92699-11BA-3B21-AC16-BA7363236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8782" cy="10058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657224</xdr:colOff>
      <xdr:row>0</xdr:row>
      <xdr:rowOff>0</xdr:rowOff>
    </xdr:from>
    <xdr:to>
      <xdr:col>3</xdr:col>
      <xdr:colOff>3086099</xdr:colOff>
      <xdr:row>39</xdr:row>
      <xdr:rowOff>153695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60A1DA8-6804-BF9A-C5EA-617F05652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2124" y="0"/>
          <a:ext cx="5400675" cy="76308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4</xdr:row>
      <xdr:rowOff>148846</xdr:rowOff>
    </xdr:from>
    <xdr:to>
      <xdr:col>8</xdr:col>
      <xdr:colOff>469427</xdr:colOff>
      <xdr:row>58</xdr:row>
      <xdr:rowOff>19049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60C5B7-E9D2-5D28-5CE4-7E7A9B84F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168021"/>
          <a:ext cx="6460652" cy="91285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view="pageBreakPreview" zoomScale="60" zoomScaleNormal="100" workbookViewId="0">
      <selection activeCell="M36" sqref="M36"/>
    </sheetView>
  </sheetViews>
  <sheetFormatPr defaultColWidth="8.88671875" defaultRowHeight="13.5" x14ac:dyDescent="0.15"/>
  <cols>
    <col min="1" max="3" width="8.88671875" style="42"/>
    <col min="4" max="4" width="4.33203125" style="42" customWidth="1"/>
    <col min="5" max="16384" width="8.88671875" style="42"/>
  </cols>
  <sheetData>
    <row r="1" spans="1:9" ht="35.25" x14ac:dyDescent="0.15">
      <c r="E1" s="210"/>
    </row>
    <row r="2" spans="1:9" ht="24" customHeight="1" x14ac:dyDescent="0.15">
      <c r="C2" s="616"/>
      <c r="D2" s="617"/>
      <c r="E2" s="618"/>
      <c r="F2" s="618"/>
      <c r="G2" s="618"/>
      <c r="H2" s="618"/>
      <c r="I2" s="616"/>
    </row>
    <row r="3" spans="1:9" ht="57.75" customHeight="1" x14ac:dyDescent="0.15">
      <c r="C3" s="616"/>
      <c r="D3" s="617"/>
      <c r="E3" s="619"/>
      <c r="F3" s="619"/>
      <c r="G3" s="619"/>
      <c r="H3" s="619"/>
      <c r="I3" s="616"/>
    </row>
    <row r="6" spans="1:9" ht="22.5" customHeight="1" x14ac:dyDescent="0.15">
      <c r="C6" s="210"/>
      <c r="F6" s="9"/>
    </row>
    <row r="7" spans="1:9" ht="35.25" x14ac:dyDescent="0.15">
      <c r="A7" s="405"/>
      <c r="B7" s="405"/>
      <c r="C7" s="405"/>
      <c r="D7" s="405"/>
      <c r="E7" s="405"/>
      <c r="F7" s="405"/>
      <c r="G7" s="405"/>
      <c r="H7" s="405"/>
      <c r="I7" s="405"/>
    </row>
    <row r="8" spans="1:9" x14ac:dyDescent="0.15">
      <c r="F8" s="9"/>
    </row>
    <row r="9" spans="1:9" x14ac:dyDescent="0.15">
      <c r="F9" s="9"/>
    </row>
    <row r="10" spans="1:9" x14ac:dyDescent="0.15">
      <c r="F10" s="9"/>
    </row>
    <row r="11" spans="1:9" x14ac:dyDescent="0.15">
      <c r="F11" s="9"/>
    </row>
    <row r="12" spans="1:9" x14ac:dyDescent="0.15">
      <c r="F12" s="9"/>
    </row>
    <row r="13" spans="1:9" x14ac:dyDescent="0.15">
      <c r="F13" s="9"/>
    </row>
    <row r="14" spans="1:9" x14ac:dyDescent="0.15">
      <c r="F14" s="9"/>
    </row>
    <row r="15" spans="1:9" x14ac:dyDescent="0.15">
      <c r="F15" s="9"/>
    </row>
    <row r="16" spans="1:9" x14ac:dyDescent="0.15">
      <c r="F16" s="9"/>
    </row>
    <row r="39" spans="1:9" ht="24" customHeight="1" x14ac:dyDescent="0.15">
      <c r="A39" s="406"/>
      <c r="B39" s="406"/>
      <c r="C39" s="406"/>
      <c r="D39" s="406"/>
      <c r="E39" s="406"/>
      <c r="F39" s="406"/>
      <c r="G39" s="406"/>
      <c r="H39" s="406"/>
    </row>
    <row r="40" spans="1:9" ht="31.5" x14ac:dyDescent="0.15">
      <c r="A40" s="615"/>
      <c r="B40" s="615"/>
      <c r="C40" s="615"/>
      <c r="D40" s="615"/>
      <c r="E40" s="615"/>
      <c r="F40" s="615"/>
      <c r="G40" s="615"/>
      <c r="H40" s="615"/>
      <c r="I40" s="615"/>
    </row>
  </sheetData>
  <mergeCells count="4">
    <mergeCell ref="A39:H39"/>
    <mergeCell ref="D2:D3"/>
    <mergeCell ref="A7:I7"/>
    <mergeCell ref="A40:I40"/>
  </mergeCells>
  <phoneticPr fontId="3" type="noConversion"/>
  <pageMargins left="0.9" right="0.82" top="0.75" bottom="0.75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5"/>
  <sheetViews>
    <sheetView topLeftCell="A15" zoomScaleNormal="100" workbookViewId="0">
      <selection activeCell="E36" sqref="E36"/>
    </sheetView>
  </sheetViews>
  <sheetFormatPr defaultColWidth="8.88671875" defaultRowHeight="18.75" x14ac:dyDescent="0.25"/>
  <cols>
    <col min="1" max="16384" width="8.88671875" style="1"/>
  </cols>
  <sheetData>
    <row r="2" spans="1:8" ht="26.25" customHeight="1" x14ac:dyDescent="0.25">
      <c r="A2" s="406" t="s">
        <v>129</v>
      </c>
      <c r="B2" s="406"/>
      <c r="C2" s="406"/>
      <c r="D2" s="406"/>
      <c r="E2" s="406"/>
      <c r="F2" s="406"/>
      <c r="G2" s="406"/>
      <c r="H2" s="406"/>
    </row>
    <row r="3" spans="1:8" ht="26.25" customHeight="1" x14ac:dyDescent="0.25">
      <c r="B3" s="2"/>
    </row>
    <row r="4" spans="1:8" s="4" customFormat="1" ht="28.5" customHeight="1" x14ac:dyDescent="0.15">
      <c r="B4" s="3" t="s">
        <v>130</v>
      </c>
    </row>
    <row r="5" spans="1:8" s="4" customFormat="1" ht="28.5" customHeight="1" x14ac:dyDescent="0.15">
      <c r="B5" s="4" t="s">
        <v>131</v>
      </c>
    </row>
    <row r="6" spans="1:8" s="4" customFormat="1" ht="28.5" customHeight="1" x14ac:dyDescent="0.15">
      <c r="B6" s="4" t="s">
        <v>132</v>
      </c>
      <c r="F6" s="8"/>
    </row>
    <row r="7" spans="1:8" s="4" customFormat="1" ht="28.5" customHeight="1" x14ac:dyDescent="0.15">
      <c r="B7" s="4" t="s">
        <v>133</v>
      </c>
      <c r="F7" s="8"/>
    </row>
    <row r="8" spans="1:8" s="4" customFormat="1" ht="28.5" customHeight="1" x14ac:dyDescent="0.15">
      <c r="B8" s="4" t="s">
        <v>134</v>
      </c>
      <c r="F8" s="8"/>
    </row>
    <row r="9" spans="1:8" s="4" customFormat="1" ht="28.5" customHeight="1" x14ac:dyDescent="0.15">
      <c r="B9" s="4" t="s">
        <v>135</v>
      </c>
      <c r="F9" s="8"/>
    </row>
    <row r="10" spans="1:8" s="4" customFormat="1" ht="28.5" customHeight="1" x14ac:dyDescent="0.15">
      <c r="B10" s="4" t="s">
        <v>136</v>
      </c>
      <c r="F10" s="8"/>
    </row>
    <row r="11" spans="1:8" s="4" customFormat="1" ht="28.5" customHeight="1" x14ac:dyDescent="0.15">
      <c r="B11" s="3" t="s">
        <v>137</v>
      </c>
      <c r="F11" s="8"/>
    </row>
    <row r="12" spans="1:8" s="4" customFormat="1" ht="28.5" customHeight="1" x14ac:dyDescent="0.15">
      <c r="B12" s="3" t="s">
        <v>138</v>
      </c>
      <c r="F12" s="8"/>
    </row>
    <row r="13" spans="1:8" s="4" customFormat="1" ht="28.5" customHeight="1" x14ac:dyDescent="0.15">
      <c r="B13" s="3" t="s">
        <v>139</v>
      </c>
      <c r="F13" s="8"/>
    </row>
    <row r="14" spans="1:8" s="4" customFormat="1" ht="28.5" customHeight="1" x14ac:dyDescent="0.15">
      <c r="B14" s="3" t="s">
        <v>140</v>
      </c>
      <c r="F14" s="8"/>
    </row>
    <row r="15" spans="1:8" s="4" customFormat="1" ht="28.5" customHeight="1" x14ac:dyDescent="0.15">
      <c r="B15" s="3" t="s">
        <v>141</v>
      </c>
      <c r="F15" s="8"/>
    </row>
    <row r="16" spans="1:8" s="4" customFormat="1" ht="28.5" customHeight="1" x14ac:dyDescent="0.15">
      <c r="B16" s="3" t="s">
        <v>142</v>
      </c>
      <c r="F16" s="8"/>
    </row>
    <row r="17" spans="2:2" s="4" customFormat="1" ht="28.5" customHeight="1" x14ac:dyDescent="0.15">
      <c r="B17" s="3" t="s">
        <v>143</v>
      </c>
    </row>
    <row r="18" spans="2:2" s="4" customFormat="1" ht="28.5" customHeight="1" x14ac:dyDescent="0.15">
      <c r="B18" s="3" t="s">
        <v>144</v>
      </c>
    </row>
    <row r="19" spans="2:2" s="4" customFormat="1" ht="28.5" customHeight="1" x14ac:dyDescent="0.15">
      <c r="B19" s="3" t="s">
        <v>145</v>
      </c>
    </row>
    <row r="20" spans="2:2" s="5" customFormat="1" ht="20.25" x14ac:dyDescent="0.25"/>
    <row r="21" spans="2:2" s="5" customFormat="1" ht="20.25" x14ac:dyDescent="0.25"/>
    <row r="22" spans="2:2" s="5" customFormat="1" ht="20.25" x14ac:dyDescent="0.25"/>
    <row r="23" spans="2:2" s="5" customFormat="1" ht="20.25" x14ac:dyDescent="0.25"/>
    <row r="24" spans="2:2" s="5" customFormat="1" ht="20.25" x14ac:dyDescent="0.25"/>
    <row r="25" spans="2:2" s="5" customFormat="1" ht="20.25" x14ac:dyDescent="0.25"/>
  </sheetData>
  <mergeCells count="1">
    <mergeCell ref="A2:H2"/>
  </mergeCells>
  <phoneticPr fontId="3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EA78"/>
  <sheetViews>
    <sheetView view="pageBreakPreview" topLeftCell="A5" zoomScale="55" zoomScaleNormal="55" zoomScaleSheetLayoutView="55" zoomScalePageLayoutView="30" workbookViewId="0">
      <selection activeCell="C34" sqref="C34"/>
    </sheetView>
  </sheetViews>
  <sheetFormatPr defaultColWidth="8.88671875" defaultRowHeight="13.5" x14ac:dyDescent="0.15"/>
  <cols>
    <col min="1" max="1" width="17.6640625" style="215" customWidth="1"/>
    <col min="2" max="2" width="17.44140625" style="215" customWidth="1"/>
    <col min="3" max="3" width="32.6640625" style="215" customWidth="1"/>
    <col min="4" max="4" width="22.77734375" style="216" customWidth="1"/>
    <col min="5" max="5" width="22.5546875" style="216" customWidth="1"/>
    <col min="6" max="6" width="20.6640625" style="216" customWidth="1"/>
    <col min="7" max="7" width="21.33203125" style="217" bestFit="1" customWidth="1"/>
    <col min="8" max="8" width="21.33203125" style="215" bestFit="1" customWidth="1"/>
    <col min="9" max="9" width="41.5546875" style="215" customWidth="1"/>
    <col min="10" max="10" width="24.109375" style="213" customWidth="1"/>
    <col min="11" max="11" width="23.33203125" style="213" customWidth="1"/>
    <col min="12" max="12" width="22" style="218" customWidth="1"/>
    <col min="13" max="13" width="24.109375" style="213" bestFit="1" customWidth="1"/>
    <col min="14" max="14" width="8.88671875" style="213"/>
    <col min="15" max="15" width="20.6640625" style="213" bestFit="1" customWidth="1"/>
    <col min="16" max="16384" width="8.88671875" style="213"/>
  </cols>
  <sheetData>
    <row r="1" spans="1:131" ht="45" customHeight="1" x14ac:dyDescent="0.15">
      <c r="A1" s="408" t="s">
        <v>264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</row>
    <row r="2" spans="1:131" s="214" customFormat="1" ht="39.950000000000003" customHeight="1" x14ac:dyDescent="0.15">
      <c r="A2" s="409" t="s">
        <v>196</v>
      </c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</row>
    <row r="3" spans="1:131" ht="36.75" customHeight="1" thickBot="1" x14ac:dyDescent="0.2">
      <c r="A3" s="238"/>
      <c r="B3" s="238"/>
      <c r="C3" s="238"/>
      <c r="D3" s="239"/>
      <c r="E3" s="239"/>
      <c r="F3" s="328" t="s">
        <v>210</v>
      </c>
      <c r="G3" s="240"/>
      <c r="H3" s="238"/>
      <c r="I3" s="238"/>
      <c r="J3" s="241"/>
      <c r="K3" s="241"/>
      <c r="L3" s="328" t="s">
        <v>210</v>
      </c>
    </row>
    <row r="4" spans="1:131" s="216" customFormat="1" ht="30" customHeight="1" x14ac:dyDescent="0.15">
      <c r="A4" s="411" t="s">
        <v>70</v>
      </c>
      <c r="B4" s="412"/>
      <c r="C4" s="412"/>
      <c r="D4" s="412"/>
      <c r="E4" s="412"/>
      <c r="F4" s="413"/>
      <c r="G4" s="411" t="s">
        <v>71</v>
      </c>
      <c r="H4" s="412"/>
      <c r="I4" s="412"/>
      <c r="J4" s="412"/>
      <c r="K4" s="412"/>
      <c r="L4" s="413"/>
    </row>
    <row r="5" spans="1:131" s="216" customFormat="1" ht="30" customHeight="1" thickBot="1" x14ac:dyDescent="0.2">
      <c r="A5" s="242" t="s">
        <v>72</v>
      </c>
      <c r="B5" s="243" t="s">
        <v>162</v>
      </c>
      <c r="C5" s="244" t="s">
        <v>163</v>
      </c>
      <c r="D5" s="245" t="s">
        <v>164</v>
      </c>
      <c r="E5" s="245" t="s">
        <v>165</v>
      </c>
      <c r="F5" s="286" t="s">
        <v>166</v>
      </c>
      <c r="G5" s="242" t="s">
        <v>167</v>
      </c>
      <c r="H5" s="243" t="s">
        <v>162</v>
      </c>
      <c r="I5" s="244" t="s">
        <v>163</v>
      </c>
      <c r="J5" s="245" t="s">
        <v>164</v>
      </c>
      <c r="K5" s="245" t="s">
        <v>165</v>
      </c>
      <c r="L5" s="286" t="s">
        <v>166</v>
      </c>
    </row>
    <row r="6" spans="1:131" s="216" customFormat="1" ht="30" customHeight="1" thickBot="1" x14ac:dyDescent="0.2">
      <c r="A6" s="414" t="s">
        <v>168</v>
      </c>
      <c r="B6" s="415"/>
      <c r="C6" s="416"/>
      <c r="D6" s="323">
        <f>SUM(D7+D10+D13)</f>
        <v>5559451142</v>
      </c>
      <c r="E6" s="323">
        <f>SUM(E7+E10+E13)</f>
        <v>4945308132</v>
      </c>
      <c r="F6" s="398">
        <f t="shared" ref="F6:F16" si="0">D6-E6</f>
        <v>614143010</v>
      </c>
      <c r="G6" s="417" t="s">
        <v>168</v>
      </c>
      <c r="H6" s="415"/>
      <c r="I6" s="416"/>
      <c r="J6" s="246">
        <f>SUM(J7+J22+J26+J29)</f>
        <v>5327300000</v>
      </c>
      <c r="K6" s="246">
        <f>SUM(K7+K22+K26+K29+K35)</f>
        <v>4945308132</v>
      </c>
      <c r="L6" s="287">
        <f>J6-K6</f>
        <v>381991868</v>
      </c>
      <c r="M6" s="595"/>
    </row>
    <row r="7" spans="1:131" s="216" customFormat="1" ht="30" customHeight="1" thickTop="1" x14ac:dyDescent="0.15">
      <c r="A7" s="399" t="s">
        <v>169</v>
      </c>
      <c r="B7" s="247"/>
      <c r="C7" s="248"/>
      <c r="D7" s="397">
        <f>SUM(D8)</f>
        <v>5324800000</v>
      </c>
      <c r="E7" s="397">
        <f>SUM(E8)</f>
        <v>4707854210</v>
      </c>
      <c r="F7" s="400">
        <f t="shared" si="0"/>
        <v>616945790</v>
      </c>
      <c r="G7" s="356" t="s">
        <v>170</v>
      </c>
      <c r="H7" s="249"/>
      <c r="I7" s="249"/>
      <c r="J7" s="392">
        <f>SUM(J8+J13+J16)</f>
        <v>5309486300</v>
      </c>
      <c r="K7" s="392">
        <f>SUM(K8+K13+K16)</f>
        <v>4551953267</v>
      </c>
      <c r="L7" s="393">
        <f>J7-K7</f>
        <v>757533033</v>
      </c>
    </row>
    <row r="8" spans="1:131" s="220" customFormat="1" ht="30" customHeight="1" x14ac:dyDescent="0.15">
      <c r="A8" s="363"/>
      <c r="B8" s="251" t="s">
        <v>171</v>
      </c>
      <c r="C8" s="252"/>
      <c r="D8" s="396">
        <f>D9</f>
        <v>5324800000</v>
      </c>
      <c r="E8" s="396">
        <f>E9</f>
        <v>4707854210</v>
      </c>
      <c r="F8" s="393">
        <f t="shared" si="0"/>
        <v>616945790</v>
      </c>
      <c r="G8" s="357"/>
      <c r="H8" s="253" t="s">
        <v>172</v>
      </c>
      <c r="I8" s="254"/>
      <c r="J8" s="394">
        <f>SUM(J9:J12)</f>
        <v>5220342000</v>
      </c>
      <c r="K8" s="394">
        <f>SUM(K9:K12)</f>
        <v>4469350649</v>
      </c>
      <c r="L8" s="393">
        <f>J8-K8</f>
        <v>750991351</v>
      </c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9"/>
      <c r="BW8" s="219"/>
      <c r="BX8" s="219"/>
      <c r="BY8" s="219"/>
      <c r="BZ8" s="219"/>
      <c r="CA8" s="219"/>
      <c r="CB8" s="219"/>
      <c r="CC8" s="219"/>
      <c r="CD8" s="219"/>
      <c r="CE8" s="219"/>
      <c r="CF8" s="219"/>
      <c r="CG8" s="219"/>
      <c r="CH8" s="219"/>
      <c r="CI8" s="219"/>
      <c r="CJ8" s="219"/>
      <c r="CK8" s="219"/>
      <c r="CL8" s="219"/>
      <c r="CM8" s="219"/>
      <c r="CN8" s="219"/>
      <c r="CO8" s="219"/>
      <c r="CP8" s="219"/>
      <c r="CQ8" s="219"/>
      <c r="CR8" s="219"/>
      <c r="CS8" s="219"/>
      <c r="CT8" s="219"/>
      <c r="CU8" s="219"/>
      <c r="CV8" s="219"/>
      <c r="CW8" s="219"/>
      <c r="CX8" s="219"/>
      <c r="CY8" s="219"/>
      <c r="CZ8" s="219"/>
      <c r="DA8" s="219"/>
      <c r="DB8" s="219"/>
      <c r="DC8" s="219"/>
      <c r="DD8" s="219"/>
      <c r="DE8" s="219"/>
      <c r="DF8" s="219"/>
      <c r="DG8" s="219"/>
      <c r="DH8" s="219"/>
      <c r="DI8" s="219"/>
      <c r="DJ8" s="219"/>
      <c r="DK8" s="219"/>
      <c r="DL8" s="219"/>
      <c r="DM8" s="219"/>
      <c r="DN8" s="219"/>
      <c r="DO8" s="219"/>
      <c r="DP8" s="219"/>
      <c r="DQ8" s="219"/>
      <c r="DR8" s="219"/>
      <c r="DS8" s="219"/>
      <c r="DT8" s="219"/>
      <c r="DU8" s="219"/>
      <c r="DV8" s="219"/>
      <c r="DW8" s="219"/>
      <c r="DX8" s="219"/>
      <c r="DY8" s="219"/>
      <c r="DZ8" s="219"/>
      <c r="EA8" s="219"/>
    </row>
    <row r="9" spans="1:131" s="220" customFormat="1" ht="30" customHeight="1" x14ac:dyDescent="0.15">
      <c r="A9" s="382"/>
      <c r="B9" s="256"/>
      <c r="C9" s="257" t="s">
        <v>171</v>
      </c>
      <c r="D9" s="282">
        <v>5324800000</v>
      </c>
      <c r="E9" s="282">
        <v>4707854210</v>
      </c>
      <c r="F9" s="381">
        <f t="shared" si="0"/>
        <v>616945790</v>
      </c>
      <c r="G9" s="358"/>
      <c r="H9" s="258"/>
      <c r="I9" s="259" t="s">
        <v>173</v>
      </c>
      <c r="J9" s="260">
        <v>3210990000</v>
      </c>
      <c r="K9" s="261">
        <v>2706856046</v>
      </c>
      <c r="L9" s="288">
        <f>J9-K9</f>
        <v>504133954</v>
      </c>
      <c r="M9" s="219"/>
      <c r="N9" s="219"/>
      <c r="O9" s="338"/>
      <c r="P9" s="219"/>
      <c r="Q9" s="219"/>
      <c r="R9" s="219"/>
      <c r="S9" s="219"/>
      <c r="T9" s="219"/>
      <c r="U9" s="219"/>
      <c r="V9" s="219"/>
      <c r="W9" s="219"/>
      <c r="X9" s="219"/>
      <c r="Y9" s="219"/>
      <c r="Z9" s="219"/>
      <c r="AA9" s="219"/>
      <c r="AB9" s="219"/>
      <c r="AC9" s="219"/>
      <c r="AD9" s="219"/>
      <c r="AE9" s="219"/>
      <c r="AF9" s="219"/>
      <c r="AG9" s="219"/>
      <c r="AH9" s="219"/>
      <c r="AI9" s="219"/>
      <c r="AJ9" s="219"/>
      <c r="AK9" s="219"/>
      <c r="AL9" s="219"/>
      <c r="AM9" s="219"/>
      <c r="AN9" s="219"/>
      <c r="AO9" s="219"/>
      <c r="AP9" s="219"/>
      <c r="AQ9" s="219"/>
      <c r="AR9" s="219"/>
      <c r="AS9" s="219"/>
      <c r="AT9" s="219"/>
      <c r="AU9" s="219"/>
      <c r="AV9" s="219"/>
      <c r="AW9" s="219"/>
      <c r="AX9" s="219"/>
      <c r="AY9" s="219"/>
      <c r="AZ9" s="219"/>
      <c r="BA9" s="219"/>
      <c r="BB9" s="219"/>
      <c r="BC9" s="219"/>
      <c r="BD9" s="219"/>
      <c r="BE9" s="219"/>
      <c r="BF9" s="219"/>
      <c r="BG9" s="219"/>
      <c r="BH9" s="219"/>
      <c r="BI9" s="219"/>
      <c r="BJ9" s="219"/>
      <c r="BK9" s="219"/>
      <c r="BL9" s="219"/>
      <c r="BM9" s="219"/>
      <c r="BN9" s="219"/>
      <c r="BO9" s="219"/>
      <c r="BP9" s="219"/>
      <c r="BQ9" s="219"/>
      <c r="BR9" s="219"/>
      <c r="BS9" s="219"/>
      <c r="BT9" s="219"/>
      <c r="BU9" s="219"/>
      <c r="BV9" s="219"/>
      <c r="BW9" s="219"/>
      <c r="BX9" s="219"/>
      <c r="BY9" s="219"/>
      <c r="BZ9" s="219"/>
      <c r="CA9" s="219"/>
      <c r="CB9" s="219"/>
      <c r="CC9" s="219"/>
      <c r="CD9" s="219"/>
      <c r="CE9" s="219"/>
      <c r="CF9" s="219"/>
      <c r="CG9" s="219"/>
      <c r="CH9" s="219"/>
      <c r="CI9" s="219"/>
      <c r="CJ9" s="219"/>
      <c r="CK9" s="219"/>
      <c r="CL9" s="219"/>
      <c r="CM9" s="219"/>
      <c r="CN9" s="219"/>
      <c r="CO9" s="219"/>
      <c r="CP9" s="219"/>
      <c r="CQ9" s="219"/>
      <c r="CR9" s="219"/>
      <c r="CS9" s="219"/>
      <c r="CT9" s="219"/>
      <c r="CU9" s="219"/>
      <c r="CV9" s="219"/>
      <c r="CW9" s="219"/>
      <c r="CX9" s="219"/>
      <c r="CY9" s="219"/>
      <c r="CZ9" s="219"/>
      <c r="DA9" s="219"/>
      <c r="DB9" s="219"/>
      <c r="DC9" s="219"/>
      <c r="DD9" s="219"/>
      <c r="DE9" s="219"/>
      <c r="DF9" s="219"/>
      <c r="DG9" s="219"/>
      <c r="DH9" s="219"/>
      <c r="DI9" s="219"/>
      <c r="DJ9" s="219"/>
      <c r="DK9" s="219"/>
      <c r="DL9" s="219"/>
      <c r="DM9" s="219"/>
      <c r="DN9" s="219"/>
      <c r="DO9" s="219"/>
      <c r="DP9" s="219"/>
      <c r="DQ9" s="219"/>
      <c r="DR9" s="219"/>
      <c r="DS9" s="219"/>
      <c r="DT9" s="219"/>
      <c r="DU9" s="219"/>
      <c r="DV9" s="219"/>
      <c r="DW9" s="219"/>
      <c r="DX9" s="219"/>
      <c r="DY9" s="219"/>
      <c r="DZ9" s="219"/>
      <c r="EA9" s="219"/>
    </row>
    <row r="10" spans="1:131" s="220" customFormat="1" ht="30" customHeight="1" x14ac:dyDescent="0.15">
      <c r="A10" s="267" t="s">
        <v>174</v>
      </c>
      <c r="B10" s="262"/>
      <c r="C10" s="252"/>
      <c r="D10" s="396">
        <f>D11</f>
        <v>232151142</v>
      </c>
      <c r="E10" s="396">
        <f>E12</f>
        <v>232151142</v>
      </c>
      <c r="F10" s="393">
        <f t="shared" si="0"/>
        <v>0</v>
      </c>
      <c r="G10" s="358"/>
      <c r="H10" s="263"/>
      <c r="I10" s="253" t="s">
        <v>200</v>
      </c>
      <c r="J10" s="264">
        <v>1253160000</v>
      </c>
      <c r="K10" s="265">
        <v>1173024883</v>
      </c>
      <c r="L10" s="288">
        <f t="shared" ref="L10:L12" si="1">J10-K10</f>
        <v>80135117</v>
      </c>
      <c r="M10" s="219"/>
      <c r="N10" s="219"/>
      <c r="O10" s="338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19"/>
      <c r="AJ10" s="219"/>
      <c r="AK10" s="219"/>
      <c r="AL10" s="219"/>
      <c r="AM10" s="219"/>
      <c r="AN10" s="219"/>
      <c r="AO10" s="219"/>
      <c r="AP10" s="219"/>
      <c r="AQ10" s="219"/>
      <c r="AR10" s="219"/>
      <c r="AS10" s="219"/>
      <c r="AT10" s="219"/>
      <c r="AU10" s="219"/>
      <c r="AV10" s="219"/>
      <c r="AW10" s="219"/>
      <c r="AX10" s="219"/>
      <c r="AY10" s="219"/>
      <c r="AZ10" s="219"/>
      <c r="BA10" s="219"/>
      <c r="BB10" s="219"/>
      <c r="BC10" s="219"/>
      <c r="BD10" s="219"/>
      <c r="BE10" s="219"/>
      <c r="BF10" s="219"/>
      <c r="BG10" s="219"/>
      <c r="BH10" s="219"/>
      <c r="BI10" s="219"/>
      <c r="BJ10" s="219"/>
      <c r="BK10" s="219"/>
      <c r="BL10" s="219"/>
      <c r="BM10" s="219"/>
      <c r="BN10" s="219"/>
      <c r="BO10" s="219"/>
      <c r="BP10" s="219"/>
      <c r="BQ10" s="219"/>
      <c r="BR10" s="219"/>
      <c r="BS10" s="219"/>
      <c r="BT10" s="219"/>
      <c r="BU10" s="219"/>
      <c r="BV10" s="219"/>
      <c r="BW10" s="219"/>
      <c r="BX10" s="219"/>
      <c r="BY10" s="219"/>
      <c r="BZ10" s="219"/>
      <c r="CA10" s="219"/>
      <c r="CB10" s="219"/>
      <c r="CC10" s="219"/>
      <c r="CD10" s="219"/>
      <c r="CE10" s="219"/>
      <c r="CF10" s="219"/>
      <c r="CG10" s="219"/>
      <c r="CH10" s="219"/>
      <c r="CI10" s="219"/>
      <c r="CJ10" s="219"/>
      <c r="CK10" s="219"/>
      <c r="CL10" s="219"/>
      <c r="CM10" s="219"/>
      <c r="CN10" s="219"/>
      <c r="CO10" s="219"/>
      <c r="CP10" s="219"/>
      <c r="CQ10" s="219"/>
      <c r="CR10" s="219"/>
      <c r="CS10" s="219"/>
      <c r="CT10" s="219"/>
      <c r="CU10" s="219"/>
      <c r="CV10" s="219"/>
      <c r="CW10" s="219"/>
      <c r="CX10" s="219"/>
      <c r="CY10" s="219"/>
      <c r="CZ10" s="219"/>
      <c r="DA10" s="219"/>
      <c r="DB10" s="219"/>
      <c r="DC10" s="219"/>
      <c r="DD10" s="219"/>
      <c r="DE10" s="219"/>
      <c r="DF10" s="219"/>
      <c r="DG10" s="219"/>
      <c r="DH10" s="219"/>
      <c r="DI10" s="219"/>
      <c r="DJ10" s="219"/>
      <c r="DK10" s="219"/>
      <c r="DL10" s="219"/>
      <c r="DM10" s="219"/>
      <c r="DN10" s="219"/>
      <c r="DO10" s="219"/>
      <c r="DP10" s="219"/>
      <c r="DQ10" s="219"/>
      <c r="DR10" s="219"/>
      <c r="DS10" s="219"/>
      <c r="DT10" s="219"/>
      <c r="DU10" s="219"/>
      <c r="DV10" s="219"/>
      <c r="DW10" s="219"/>
      <c r="DX10" s="219"/>
      <c r="DY10" s="219"/>
      <c r="DZ10" s="219"/>
      <c r="EA10" s="219"/>
    </row>
    <row r="11" spans="1:131" s="216" customFormat="1" ht="30" customHeight="1" x14ac:dyDescent="0.15">
      <c r="A11" s="268"/>
      <c r="B11" s="251" t="s">
        <v>174</v>
      </c>
      <c r="C11" s="257"/>
      <c r="D11" s="396">
        <f>D12</f>
        <v>232151142</v>
      </c>
      <c r="E11" s="396">
        <f>E12</f>
        <v>232151142</v>
      </c>
      <c r="F11" s="393">
        <f t="shared" si="0"/>
        <v>0</v>
      </c>
      <c r="G11" s="358"/>
      <c r="H11" s="263"/>
      <c r="I11" s="253" t="s">
        <v>201</v>
      </c>
      <c r="J11" s="264">
        <v>372012000</v>
      </c>
      <c r="K11" s="265">
        <v>308541640</v>
      </c>
      <c r="L11" s="288">
        <f t="shared" si="1"/>
        <v>63470360</v>
      </c>
    </row>
    <row r="12" spans="1:131" s="216" customFormat="1" ht="30" customHeight="1" x14ac:dyDescent="0.15">
      <c r="A12" s="382"/>
      <c r="B12" s="256"/>
      <c r="C12" s="252" t="s">
        <v>199</v>
      </c>
      <c r="D12" s="282">
        <v>232151142</v>
      </c>
      <c r="E12" s="282">
        <v>232151142</v>
      </c>
      <c r="F12" s="381">
        <f t="shared" si="0"/>
        <v>0</v>
      </c>
      <c r="G12" s="358"/>
      <c r="H12" s="263"/>
      <c r="I12" s="253" t="s">
        <v>202</v>
      </c>
      <c r="J12" s="255">
        <v>384180000</v>
      </c>
      <c r="K12" s="266">
        <v>280928080</v>
      </c>
      <c r="L12" s="288">
        <f t="shared" si="1"/>
        <v>103251920</v>
      </c>
    </row>
    <row r="13" spans="1:131" s="216" customFormat="1" ht="30" customHeight="1" x14ac:dyDescent="0.15">
      <c r="A13" s="267" t="s">
        <v>175</v>
      </c>
      <c r="B13" s="262"/>
      <c r="C13" s="257"/>
      <c r="D13" s="397">
        <f>SUM(D14)</f>
        <v>2500000</v>
      </c>
      <c r="E13" s="397">
        <f>E14</f>
        <v>5302780</v>
      </c>
      <c r="F13" s="393">
        <f t="shared" si="0"/>
        <v>-2802780</v>
      </c>
      <c r="G13" s="358"/>
      <c r="H13" s="253" t="s">
        <v>176</v>
      </c>
      <c r="I13" s="254"/>
      <c r="J13" s="394">
        <f>SUM(J14:J15)</f>
        <v>4400000</v>
      </c>
      <c r="K13" s="394">
        <f>SUM(K14:K15)</f>
        <v>4180761</v>
      </c>
      <c r="L13" s="393">
        <f>J13-K13</f>
        <v>219239</v>
      </c>
    </row>
    <row r="14" spans="1:131" s="222" customFormat="1" ht="30" customHeight="1" x14ac:dyDescent="0.15">
      <c r="A14" s="268"/>
      <c r="B14" s="253" t="s">
        <v>175</v>
      </c>
      <c r="C14" s="252"/>
      <c r="D14" s="396">
        <f>D15+D16</f>
        <v>2500000</v>
      </c>
      <c r="E14" s="396">
        <f>SUM(E15:E16)</f>
        <v>5302780</v>
      </c>
      <c r="F14" s="393">
        <f t="shared" si="0"/>
        <v>-2802780</v>
      </c>
      <c r="G14" s="358"/>
      <c r="H14" s="258"/>
      <c r="I14" s="253" t="s">
        <v>268</v>
      </c>
      <c r="J14" s="255"/>
      <c r="K14" s="266">
        <v>904700</v>
      </c>
      <c r="L14" s="288">
        <f>J14-K14</f>
        <v>-904700</v>
      </c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21"/>
      <c r="AL14" s="221"/>
      <c r="AM14" s="221"/>
      <c r="AN14" s="221"/>
      <c r="AO14" s="221"/>
      <c r="AP14" s="221"/>
      <c r="AQ14" s="221"/>
      <c r="AR14" s="221"/>
      <c r="AS14" s="221"/>
      <c r="AT14" s="221"/>
      <c r="AU14" s="221"/>
      <c r="AV14" s="221"/>
      <c r="AW14" s="221"/>
      <c r="AX14" s="221"/>
      <c r="AY14" s="221"/>
      <c r="AZ14" s="221"/>
      <c r="BA14" s="221"/>
    </row>
    <row r="15" spans="1:131" s="222" customFormat="1" ht="30" customHeight="1" x14ac:dyDescent="0.15">
      <c r="A15" s="268"/>
      <c r="B15" s="250"/>
      <c r="C15" s="252" t="s">
        <v>198</v>
      </c>
      <c r="D15" s="282">
        <v>100000</v>
      </c>
      <c r="E15" s="282">
        <v>190442</v>
      </c>
      <c r="F15" s="381">
        <f t="shared" si="0"/>
        <v>-90442</v>
      </c>
      <c r="G15" s="358"/>
      <c r="H15" s="263"/>
      <c r="I15" s="253" t="s">
        <v>269</v>
      </c>
      <c r="J15" s="255">
        <v>4400000</v>
      </c>
      <c r="K15" s="380">
        <v>3276061</v>
      </c>
      <c r="L15" s="288">
        <f>J15-K15</f>
        <v>1123939</v>
      </c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21"/>
      <c r="Z15" s="221"/>
      <c r="AA15" s="221"/>
      <c r="AB15" s="221"/>
      <c r="AC15" s="221"/>
      <c r="AD15" s="221"/>
      <c r="AE15" s="221"/>
      <c r="AF15" s="221"/>
      <c r="AG15" s="221"/>
      <c r="AH15" s="221"/>
      <c r="AI15" s="221"/>
      <c r="AJ15" s="221"/>
      <c r="AK15" s="221"/>
      <c r="AL15" s="221"/>
      <c r="AM15" s="221"/>
      <c r="AN15" s="221"/>
      <c r="AO15" s="221"/>
      <c r="AP15" s="221"/>
      <c r="AQ15" s="221"/>
      <c r="AR15" s="221"/>
      <c r="AS15" s="221"/>
      <c r="AT15" s="221"/>
      <c r="AU15" s="221"/>
      <c r="AV15" s="221"/>
      <c r="AW15" s="221"/>
      <c r="AX15" s="221"/>
      <c r="AY15" s="221"/>
      <c r="AZ15" s="221"/>
      <c r="BA15" s="221"/>
    </row>
    <row r="16" spans="1:131" s="222" customFormat="1" ht="30" customHeight="1" thickBot="1" x14ac:dyDescent="0.2">
      <c r="A16" s="401"/>
      <c r="B16" s="402"/>
      <c r="C16" s="403" t="s">
        <v>241</v>
      </c>
      <c r="D16" s="324">
        <v>2400000</v>
      </c>
      <c r="E16" s="324">
        <v>5112338</v>
      </c>
      <c r="F16" s="404">
        <f t="shared" si="0"/>
        <v>-2712338</v>
      </c>
      <c r="G16" s="358"/>
      <c r="H16" s="253" t="s">
        <v>177</v>
      </c>
      <c r="I16" s="254"/>
      <c r="J16" s="394">
        <f>SUM(J17:J21)</f>
        <v>84744300</v>
      </c>
      <c r="K16" s="394">
        <f>SUM(K17:K21)</f>
        <v>78421857</v>
      </c>
      <c r="L16" s="393">
        <f>J16-K16</f>
        <v>6322443</v>
      </c>
      <c r="M16" s="221"/>
      <c r="N16" s="221"/>
      <c r="O16" s="221"/>
      <c r="P16" s="221"/>
      <c r="Q16" s="221"/>
      <c r="R16" s="221"/>
      <c r="S16" s="221"/>
      <c r="T16" s="221"/>
      <c r="U16" s="221"/>
      <c r="V16" s="221"/>
      <c r="W16" s="221"/>
      <c r="X16" s="221"/>
      <c r="Y16" s="221"/>
      <c r="Z16" s="221"/>
      <c r="AA16" s="221"/>
      <c r="AB16" s="221"/>
      <c r="AC16" s="221"/>
      <c r="AD16" s="221"/>
      <c r="AE16" s="221"/>
      <c r="AF16" s="221"/>
      <c r="AG16" s="221"/>
      <c r="AH16" s="221"/>
      <c r="AI16" s="221"/>
      <c r="AJ16" s="221"/>
      <c r="AK16" s="221"/>
      <c r="AL16" s="221"/>
      <c r="AM16" s="221"/>
      <c r="AN16" s="221"/>
      <c r="AO16" s="221"/>
      <c r="AP16" s="221"/>
      <c r="AQ16" s="221"/>
      <c r="AR16" s="221"/>
      <c r="AS16" s="221"/>
      <c r="AT16" s="221"/>
      <c r="AU16" s="221"/>
      <c r="AV16" s="221"/>
      <c r="AW16" s="221"/>
      <c r="AX16" s="221"/>
      <c r="AY16" s="221"/>
      <c r="AZ16" s="221"/>
      <c r="BA16" s="221"/>
    </row>
    <row r="17" spans="1:53" s="222" customFormat="1" ht="30" customHeight="1" x14ac:dyDescent="0.15">
      <c r="A17" s="269"/>
      <c r="B17" s="269"/>
      <c r="C17" s="269"/>
      <c r="D17" s="270"/>
      <c r="E17" s="270"/>
      <c r="F17" s="284"/>
      <c r="G17" s="358"/>
      <c r="H17" s="271"/>
      <c r="I17" s="272" t="s">
        <v>178</v>
      </c>
      <c r="J17" s="255">
        <v>1200000</v>
      </c>
      <c r="K17" s="266">
        <v>150000</v>
      </c>
      <c r="L17" s="288">
        <f>J17-K17</f>
        <v>1050000</v>
      </c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21"/>
      <c r="Z17" s="221"/>
      <c r="AA17" s="221"/>
      <c r="AB17" s="221"/>
      <c r="AC17" s="221"/>
      <c r="AD17" s="221"/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21"/>
      <c r="AV17" s="221"/>
      <c r="AW17" s="221"/>
      <c r="AX17" s="221"/>
      <c r="AY17" s="221"/>
      <c r="AZ17" s="221"/>
      <c r="BA17" s="221"/>
    </row>
    <row r="18" spans="1:53" s="222" customFormat="1" ht="30" customHeight="1" x14ac:dyDescent="0.15">
      <c r="A18" s="269"/>
      <c r="B18" s="269"/>
      <c r="C18" s="269"/>
      <c r="D18" s="270"/>
      <c r="E18" s="270"/>
      <c r="F18" s="284"/>
      <c r="G18" s="358"/>
      <c r="H18" s="273"/>
      <c r="I18" s="274" t="s">
        <v>179</v>
      </c>
      <c r="J18" s="275">
        <v>13006300</v>
      </c>
      <c r="K18" s="266">
        <v>17612613</v>
      </c>
      <c r="L18" s="288">
        <f t="shared" ref="L18:L21" si="2">J18-K18</f>
        <v>-4606313</v>
      </c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21"/>
      <c r="AD18" s="221"/>
      <c r="AE18" s="221"/>
      <c r="AF18" s="221"/>
      <c r="AG18" s="221"/>
      <c r="AH18" s="221"/>
      <c r="AI18" s="221"/>
      <c r="AJ18" s="221"/>
      <c r="AK18" s="221"/>
      <c r="AL18" s="221"/>
      <c r="AM18" s="221"/>
      <c r="AN18" s="221"/>
      <c r="AO18" s="221"/>
      <c r="AP18" s="221"/>
      <c r="AQ18" s="221"/>
      <c r="AR18" s="221"/>
      <c r="AS18" s="221"/>
      <c r="AT18" s="221"/>
      <c r="AU18" s="221"/>
      <c r="AV18" s="221"/>
      <c r="AW18" s="221"/>
      <c r="AX18" s="221"/>
      <c r="AY18" s="221"/>
      <c r="AZ18" s="221"/>
      <c r="BA18" s="221"/>
    </row>
    <row r="19" spans="1:53" s="222" customFormat="1" ht="30" customHeight="1" x14ac:dyDescent="0.15">
      <c r="A19" s="269"/>
      <c r="B19" s="269"/>
      <c r="C19" s="276"/>
      <c r="D19" s="270"/>
      <c r="E19" s="270"/>
      <c r="F19" s="284"/>
      <c r="G19" s="359"/>
      <c r="H19" s="273"/>
      <c r="I19" s="272" t="s">
        <v>265</v>
      </c>
      <c r="J19" s="277">
        <v>16478000</v>
      </c>
      <c r="K19" s="277">
        <v>11427605</v>
      </c>
      <c r="L19" s="288">
        <f t="shared" si="2"/>
        <v>5050395</v>
      </c>
      <c r="M19" s="221"/>
      <c r="N19" s="221"/>
      <c r="O19" s="221"/>
      <c r="P19" s="221"/>
      <c r="Q19" s="221"/>
      <c r="R19" s="221"/>
      <c r="S19" s="221"/>
      <c r="T19" s="221"/>
      <c r="U19" s="221"/>
      <c r="V19" s="221"/>
      <c r="W19" s="221"/>
      <c r="X19" s="221"/>
      <c r="Y19" s="221"/>
      <c r="Z19" s="221"/>
      <c r="AA19" s="221"/>
      <c r="AB19" s="221"/>
      <c r="AC19" s="221"/>
      <c r="AD19" s="221"/>
      <c r="AE19" s="221"/>
      <c r="AF19" s="221"/>
      <c r="AG19" s="221"/>
      <c r="AH19" s="221"/>
      <c r="AI19" s="221"/>
      <c r="AJ19" s="221"/>
      <c r="AK19" s="221"/>
      <c r="AL19" s="221"/>
      <c r="AM19" s="221"/>
      <c r="AN19" s="221"/>
      <c r="AO19" s="221"/>
      <c r="AP19" s="221"/>
      <c r="AQ19" s="221"/>
      <c r="AR19" s="221"/>
      <c r="AS19" s="221"/>
      <c r="AT19" s="221"/>
      <c r="AU19" s="221"/>
      <c r="AV19" s="221"/>
      <c r="AW19" s="221"/>
      <c r="AX19" s="221"/>
      <c r="AY19" s="221"/>
      <c r="AZ19" s="221"/>
      <c r="BA19" s="221"/>
    </row>
    <row r="20" spans="1:53" s="222" customFormat="1" ht="30" customHeight="1" x14ac:dyDescent="0.15">
      <c r="A20" s="269"/>
      <c r="B20" s="269"/>
      <c r="C20" s="276"/>
      <c r="D20" s="270"/>
      <c r="E20" s="270"/>
      <c r="F20" s="284"/>
      <c r="G20" s="359"/>
      <c r="H20" s="273"/>
      <c r="I20" s="272" t="s">
        <v>266</v>
      </c>
      <c r="J20" s="277">
        <v>1200000</v>
      </c>
      <c r="K20" s="266">
        <v>728409</v>
      </c>
      <c r="L20" s="288">
        <f t="shared" si="2"/>
        <v>471591</v>
      </c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21"/>
      <c r="Z20" s="221"/>
      <c r="AA20" s="221"/>
      <c r="AB20" s="221"/>
      <c r="AC20" s="221"/>
      <c r="AD20" s="221"/>
      <c r="AE20" s="221"/>
      <c r="AF20" s="221"/>
      <c r="AG20" s="221"/>
      <c r="AH20" s="221"/>
      <c r="AI20" s="221"/>
      <c r="AJ20" s="221"/>
      <c r="AK20" s="221"/>
      <c r="AL20" s="221"/>
      <c r="AM20" s="221"/>
      <c r="AN20" s="221"/>
      <c r="AO20" s="221"/>
      <c r="AP20" s="221"/>
      <c r="AQ20" s="221"/>
      <c r="AR20" s="221"/>
      <c r="AS20" s="221"/>
      <c r="AT20" s="221"/>
      <c r="AU20" s="221"/>
      <c r="AV20" s="221"/>
      <c r="AW20" s="221"/>
      <c r="AX20" s="221"/>
      <c r="AY20" s="221"/>
      <c r="AZ20" s="221"/>
      <c r="BA20" s="221"/>
    </row>
    <row r="21" spans="1:53" s="222" customFormat="1" ht="30" customHeight="1" x14ac:dyDescent="0.15">
      <c r="A21" s="269"/>
      <c r="B21" s="269"/>
      <c r="C21" s="276"/>
      <c r="D21" s="270"/>
      <c r="E21" s="270"/>
      <c r="F21" s="284"/>
      <c r="G21" s="358"/>
      <c r="H21" s="263"/>
      <c r="I21" s="253" t="s">
        <v>267</v>
      </c>
      <c r="J21" s="255">
        <v>52860000</v>
      </c>
      <c r="K21" s="266">
        <v>48503230</v>
      </c>
      <c r="L21" s="288">
        <f t="shared" si="2"/>
        <v>4356770</v>
      </c>
      <c r="M21" s="221"/>
      <c r="N21" s="221"/>
      <c r="O21" s="221"/>
      <c r="P21" s="221"/>
      <c r="Q21" s="221"/>
      <c r="R21" s="221"/>
      <c r="S21" s="221"/>
      <c r="T21" s="221"/>
      <c r="U21" s="221"/>
      <c r="V21" s="221"/>
      <c r="W21" s="221"/>
      <c r="X21" s="221"/>
      <c r="Y21" s="221"/>
      <c r="Z21" s="221"/>
      <c r="AA21" s="221"/>
      <c r="AB21" s="221"/>
      <c r="AC21" s="221"/>
      <c r="AD21" s="221"/>
      <c r="AE21" s="221"/>
      <c r="AF21" s="221"/>
      <c r="AG21" s="221"/>
      <c r="AH21" s="221"/>
      <c r="AI21" s="221"/>
      <c r="AJ21" s="221"/>
      <c r="AK21" s="221"/>
      <c r="AL21" s="221"/>
      <c r="AM21" s="221"/>
      <c r="AN21" s="221"/>
      <c r="AO21" s="221"/>
      <c r="AP21" s="221"/>
      <c r="AQ21" s="221"/>
      <c r="AR21" s="221"/>
      <c r="AS21" s="221"/>
      <c r="AT21" s="221"/>
      <c r="AU21" s="221"/>
      <c r="AV21" s="221"/>
      <c r="AW21" s="221"/>
      <c r="AX21" s="221"/>
      <c r="AY21" s="221"/>
      <c r="AZ21" s="221"/>
      <c r="BA21" s="221"/>
    </row>
    <row r="22" spans="1:53" s="222" customFormat="1" ht="30" customHeight="1" x14ac:dyDescent="0.15">
      <c r="A22" s="269"/>
      <c r="B22" s="269"/>
      <c r="C22" s="269"/>
      <c r="D22" s="278"/>
      <c r="E22" s="278"/>
      <c r="F22" s="284"/>
      <c r="G22" s="360" t="s">
        <v>180</v>
      </c>
      <c r="H22" s="280"/>
      <c r="I22" s="254"/>
      <c r="J22" s="394">
        <f>J23</f>
        <v>500000</v>
      </c>
      <c r="K22" s="394">
        <f>K23</f>
        <v>1118750</v>
      </c>
      <c r="L22" s="393">
        <f t="shared" ref="L22:L28" si="3">J22-K22</f>
        <v>-618750</v>
      </c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21"/>
      <c r="Z22" s="221"/>
      <c r="AA22" s="221"/>
      <c r="AB22" s="221"/>
      <c r="AC22" s="221"/>
      <c r="AD22" s="221"/>
      <c r="AE22" s="221"/>
      <c r="AF22" s="22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21"/>
      <c r="AV22" s="221"/>
      <c r="AW22" s="221"/>
      <c r="AX22" s="221"/>
      <c r="AY22" s="221"/>
      <c r="AZ22" s="221"/>
      <c r="BA22" s="221"/>
    </row>
    <row r="23" spans="1:53" s="222" customFormat="1" ht="30" customHeight="1" x14ac:dyDescent="0.15">
      <c r="A23" s="269"/>
      <c r="B23" s="269"/>
      <c r="C23" s="269"/>
      <c r="D23" s="278"/>
      <c r="E23" s="278"/>
      <c r="F23" s="284"/>
      <c r="G23" s="361"/>
      <c r="H23" s="253" t="s">
        <v>181</v>
      </c>
      <c r="I23" s="280"/>
      <c r="J23" s="394">
        <f>SUM(J24:J25)</f>
        <v>500000</v>
      </c>
      <c r="K23" s="394">
        <f>SUM(K24:K25)</f>
        <v>1118750</v>
      </c>
      <c r="L23" s="393">
        <f t="shared" si="3"/>
        <v>-618750</v>
      </c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  <c r="AQ23" s="221"/>
      <c r="AR23" s="221"/>
      <c r="AS23" s="221"/>
      <c r="AT23" s="221"/>
      <c r="AU23" s="221"/>
      <c r="AV23" s="221"/>
      <c r="AW23" s="221"/>
      <c r="AX23" s="221"/>
      <c r="AY23" s="221"/>
      <c r="AZ23" s="221"/>
      <c r="BA23" s="221"/>
    </row>
    <row r="24" spans="1:53" s="222" customFormat="1" ht="30" customHeight="1" x14ac:dyDescent="0.15">
      <c r="A24" s="269"/>
      <c r="B24" s="269"/>
      <c r="C24" s="281"/>
      <c r="D24" s="278"/>
      <c r="E24" s="278"/>
      <c r="F24" s="284"/>
      <c r="G24" s="358"/>
      <c r="H24" s="263"/>
      <c r="I24" s="280" t="s">
        <v>182</v>
      </c>
      <c r="J24" s="255"/>
      <c r="K24" s="282">
        <v>500000</v>
      </c>
      <c r="L24" s="288">
        <f t="shared" si="3"/>
        <v>-500000</v>
      </c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21"/>
      <c r="Z24" s="221"/>
      <c r="AA24" s="221"/>
      <c r="AB24" s="221"/>
      <c r="AC24" s="221"/>
      <c r="AD24" s="221"/>
      <c r="AE24" s="221"/>
      <c r="AF24" s="221"/>
      <c r="AG24" s="221"/>
      <c r="AH24" s="221"/>
      <c r="AI24" s="221"/>
      <c r="AJ24" s="221"/>
      <c r="AK24" s="221"/>
      <c r="AL24" s="221"/>
      <c r="AM24" s="221"/>
      <c r="AN24" s="221"/>
      <c r="AO24" s="221"/>
      <c r="AP24" s="221"/>
      <c r="AQ24" s="221"/>
      <c r="AR24" s="221"/>
      <c r="AS24" s="221"/>
      <c r="AT24" s="221"/>
      <c r="AU24" s="221"/>
      <c r="AV24" s="221"/>
      <c r="AW24" s="221"/>
      <c r="AX24" s="221"/>
      <c r="AY24" s="221"/>
      <c r="AZ24" s="221"/>
      <c r="BA24" s="221"/>
    </row>
    <row r="25" spans="1:53" s="222" customFormat="1" ht="30" customHeight="1" x14ac:dyDescent="0.15">
      <c r="A25" s="269"/>
      <c r="B25" s="269"/>
      <c r="C25" s="269"/>
      <c r="D25" s="278"/>
      <c r="E25" s="278"/>
      <c r="F25" s="284"/>
      <c r="G25" s="362"/>
      <c r="H25" s="279"/>
      <c r="I25" s="280" t="s">
        <v>183</v>
      </c>
      <c r="J25" s="255">
        <v>500000</v>
      </c>
      <c r="K25" s="266">
        <v>618750</v>
      </c>
      <c r="L25" s="288">
        <f t="shared" si="3"/>
        <v>-118750</v>
      </c>
      <c r="M25" s="221"/>
      <c r="N25" s="221"/>
      <c r="O25" s="221"/>
      <c r="P25" s="221"/>
      <c r="Q25" s="221"/>
      <c r="R25" s="221"/>
      <c r="S25" s="221"/>
      <c r="T25" s="221"/>
      <c r="U25" s="221"/>
      <c r="V25" s="221"/>
      <c r="W25" s="221"/>
      <c r="X25" s="221"/>
      <c r="Y25" s="221"/>
      <c r="Z25" s="221"/>
      <c r="AA25" s="221"/>
      <c r="AB25" s="221"/>
      <c r="AC25" s="221"/>
      <c r="AD25" s="221"/>
      <c r="AE25" s="221"/>
      <c r="AF25" s="221"/>
      <c r="AG25" s="221"/>
      <c r="AH25" s="221"/>
      <c r="AI25" s="221"/>
      <c r="AJ25" s="221"/>
      <c r="AK25" s="221"/>
      <c r="AL25" s="221"/>
      <c r="AM25" s="221"/>
      <c r="AN25" s="221"/>
      <c r="AO25" s="221"/>
      <c r="AP25" s="221"/>
      <c r="AQ25" s="221"/>
      <c r="AR25" s="221"/>
      <c r="AS25" s="221"/>
      <c r="AT25" s="221"/>
      <c r="AU25" s="221"/>
      <c r="AV25" s="221"/>
      <c r="AW25" s="221"/>
      <c r="AX25" s="221"/>
      <c r="AY25" s="221"/>
      <c r="AZ25" s="221"/>
      <c r="BA25" s="221"/>
    </row>
    <row r="26" spans="1:53" s="222" customFormat="1" ht="30" customHeight="1" x14ac:dyDescent="0.15">
      <c r="A26" s="269"/>
      <c r="B26" s="269"/>
      <c r="C26" s="269"/>
      <c r="D26" s="270"/>
      <c r="E26" s="270"/>
      <c r="F26" s="284"/>
      <c r="G26" s="360" t="s">
        <v>184</v>
      </c>
      <c r="H26" s="280"/>
      <c r="I26" s="280"/>
      <c r="J26" s="394">
        <f>J27</f>
        <v>9600000</v>
      </c>
      <c r="K26" s="394">
        <f>K27</f>
        <v>9960677</v>
      </c>
      <c r="L26" s="393">
        <f t="shared" si="3"/>
        <v>-360677</v>
      </c>
      <c r="M26" s="221"/>
      <c r="N26" s="221"/>
      <c r="O26" s="221"/>
      <c r="P26" s="221"/>
      <c r="Q26" s="221"/>
      <c r="R26" s="221"/>
      <c r="S26" s="221"/>
      <c r="T26" s="221"/>
      <c r="U26" s="221"/>
      <c r="V26" s="221"/>
      <c r="W26" s="221"/>
      <c r="X26" s="221"/>
      <c r="Y26" s="221"/>
      <c r="Z26" s="221"/>
      <c r="AA26" s="221"/>
      <c r="AB26" s="221"/>
      <c r="AC26" s="221"/>
      <c r="AD26" s="221"/>
      <c r="AE26" s="221"/>
      <c r="AF26" s="221"/>
      <c r="AG26" s="221"/>
      <c r="AH26" s="221"/>
      <c r="AI26" s="221"/>
      <c r="AJ26" s="221"/>
      <c r="AK26" s="221"/>
      <c r="AL26" s="221"/>
      <c r="AM26" s="221"/>
      <c r="AN26" s="221"/>
      <c r="AO26" s="221"/>
      <c r="AP26" s="221"/>
      <c r="AQ26" s="221"/>
      <c r="AR26" s="221"/>
      <c r="AS26" s="221"/>
      <c r="AT26" s="221"/>
      <c r="AU26" s="221"/>
      <c r="AV26" s="221"/>
      <c r="AW26" s="221"/>
      <c r="AX26" s="221"/>
      <c r="AY26" s="221"/>
      <c r="AZ26" s="221"/>
      <c r="BA26" s="221"/>
    </row>
    <row r="27" spans="1:53" s="222" customFormat="1" ht="30" customHeight="1" x14ac:dyDescent="0.15">
      <c r="A27" s="269"/>
      <c r="B27" s="269"/>
      <c r="C27" s="269"/>
      <c r="D27" s="270"/>
      <c r="E27" s="270"/>
      <c r="F27" s="284"/>
      <c r="G27" s="363"/>
      <c r="H27" s="251" t="s">
        <v>185</v>
      </c>
      <c r="I27" s="254"/>
      <c r="J27" s="394">
        <f>SUM(J28:J28)</f>
        <v>9600000</v>
      </c>
      <c r="K27" s="394">
        <f>SUM(K28:K28)</f>
        <v>9960677</v>
      </c>
      <c r="L27" s="393">
        <f t="shared" si="3"/>
        <v>-360677</v>
      </c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21"/>
      <c r="Z27" s="221"/>
      <c r="AA27" s="221"/>
      <c r="AB27" s="221"/>
      <c r="AC27" s="221"/>
      <c r="AD27" s="221"/>
      <c r="AE27" s="221"/>
      <c r="AF27" s="221"/>
      <c r="AG27" s="221"/>
      <c r="AH27" s="221"/>
      <c r="AI27" s="221"/>
      <c r="AJ27" s="221"/>
      <c r="AK27" s="221"/>
      <c r="AL27" s="221"/>
      <c r="AM27" s="221"/>
      <c r="AN27" s="221"/>
      <c r="AO27" s="221"/>
      <c r="AP27" s="221"/>
      <c r="AQ27" s="221"/>
      <c r="AR27" s="221"/>
      <c r="AS27" s="221"/>
      <c r="AT27" s="221"/>
      <c r="AU27" s="221"/>
      <c r="AV27" s="221"/>
      <c r="AW27" s="221"/>
      <c r="AX27" s="221"/>
      <c r="AY27" s="221"/>
      <c r="AZ27" s="221"/>
      <c r="BA27" s="221"/>
    </row>
    <row r="28" spans="1:53" s="222" customFormat="1" ht="30" customHeight="1" x14ac:dyDescent="0.15">
      <c r="A28" s="269"/>
      <c r="B28" s="269"/>
      <c r="C28" s="269"/>
      <c r="D28" s="270"/>
      <c r="E28" s="270"/>
      <c r="F28" s="284"/>
      <c r="G28" s="268"/>
      <c r="H28" s="283"/>
      <c r="I28" s="254" t="s">
        <v>222</v>
      </c>
      <c r="J28" s="255">
        <v>9600000</v>
      </c>
      <c r="K28" s="266">
        <v>9960677</v>
      </c>
      <c r="L28" s="288">
        <f t="shared" si="3"/>
        <v>-360677</v>
      </c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21"/>
      <c r="AI28" s="221"/>
      <c r="AJ28" s="221"/>
      <c r="AK28" s="221"/>
      <c r="AL28" s="221"/>
      <c r="AM28" s="221"/>
      <c r="AN28" s="221"/>
      <c r="AO28" s="221"/>
      <c r="AP28" s="221"/>
      <c r="AQ28" s="221"/>
      <c r="AR28" s="221"/>
      <c r="AS28" s="221"/>
      <c r="AT28" s="221"/>
      <c r="AU28" s="221"/>
      <c r="AV28" s="221"/>
      <c r="AW28" s="221"/>
      <c r="AX28" s="221"/>
      <c r="AY28" s="221"/>
      <c r="AZ28" s="221"/>
      <c r="BA28" s="221"/>
    </row>
    <row r="29" spans="1:53" s="222" customFormat="1" ht="30" customHeight="1" x14ac:dyDescent="0.15">
      <c r="A29" s="269"/>
      <c r="B29" s="269"/>
      <c r="C29" s="269"/>
      <c r="D29" s="270"/>
      <c r="E29" s="270"/>
      <c r="F29" s="284"/>
      <c r="G29" s="360" t="s">
        <v>203</v>
      </c>
      <c r="H29" s="280"/>
      <c r="I29" s="254"/>
      <c r="J29" s="394">
        <f>J30</f>
        <v>7713700</v>
      </c>
      <c r="K29" s="394">
        <f>K30</f>
        <v>18733910</v>
      </c>
      <c r="L29" s="393">
        <f t="shared" ref="L29:L36" si="4">J29-K29</f>
        <v>-11020210</v>
      </c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</row>
    <row r="30" spans="1:53" s="222" customFormat="1" ht="30" customHeight="1" x14ac:dyDescent="0.15">
      <c r="A30" s="269"/>
      <c r="B30" s="269"/>
      <c r="C30" s="269"/>
      <c r="D30" s="270"/>
      <c r="E30" s="270"/>
      <c r="F30" s="284"/>
      <c r="G30" s="364"/>
      <c r="H30" s="272" t="s">
        <v>203</v>
      </c>
      <c r="I30" s="272"/>
      <c r="J30" s="395">
        <f>J31+J32</f>
        <v>7713700</v>
      </c>
      <c r="K30" s="395">
        <f>SUM(K31:K33)</f>
        <v>18733910</v>
      </c>
      <c r="L30" s="393">
        <f t="shared" si="4"/>
        <v>-11020210</v>
      </c>
      <c r="M30" s="221"/>
      <c r="N30" s="221"/>
      <c r="O30" s="221"/>
      <c r="P30" s="221"/>
      <c r="Q30" s="221"/>
      <c r="R30" s="221"/>
      <c r="S30" s="221"/>
      <c r="T30" s="221"/>
      <c r="U30" s="221"/>
      <c r="V30" s="221"/>
      <c r="W30" s="221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21"/>
      <c r="AI30" s="221"/>
      <c r="AJ30" s="221"/>
      <c r="AK30" s="221"/>
      <c r="AL30" s="221"/>
      <c r="AM30" s="221"/>
      <c r="AN30" s="221"/>
      <c r="AO30" s="221"/>
      <c r="AP30" s="221"/>
      <c r="AQ30" s="221"/>
      <c r="AR30" s="221"/>
      <c r="AS30" s="221"/>
      <c r="AT30" s="221"/>
      <c r="AU30" s="221"/>
      <c r="AV30" s="221"/>
      <c r="AW30" s="221"/>
      <c r="AX30" s="221"/>
      <c r="AY30" s="221"/>
      <c r="AZ30" s="221"/>
      <c r="BA30" s="221"/>
    </row>
    <row r="31" spans="1:53" s="222" customFormat="1" ht="30" customHeight="1" x14ac:dyDescent="0.15">
      <c r="A31" s="269"/>
      <c r="B31" s="269"/>
      <c r="C31" s="269"/>
      <c r="D31" s="270"/>
      <c r="E31" s="270"/>
      <c r="F31" s="284"/>
      <c r="G31" s="364"/>
      <c r="H31" s="272"/>
      <c r="I31" s="272" t="s">
        <v>186</v>
      </c>
      <c r="J31" s="277">
        <v>1713700</v>
      </c>
      <c r="K31" s="282"/>
      <c r="L31" s="288">
        <f t="shared" si="4"/>
        <v>1713700</v>
      </c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1"/>
      <c r="AE31" s="221"/>
      <c r="AF31" s="221"/>
      <c r="AG31" s="221"/>
      <c r="AH31" s="221"/>
      <c r="AI31" s="221"/>
      <c r="AJ31" s="221"/>
      <c r="AK31" s="221"/>
      <c r="AL31" s="221"/>
      <c r="AM31" s="221"/>
      <c r="AN31" s="221"/>
      <c r="AO31" s="221"/>
      <c r="AP31" s="221"/>
      <c r="AQ31" s="221"/>
      <c r="AR31" s="221"/>
      <c r="AS31" s="221"/>
      <c r="AT31" s="221"/>
      <c r="AU31" s="221"/>
      <c r="AV31" s="221"/>
      <c r="AW31" s="221"/>
      <c r="AX31" s="221"/>
      <c r="AY31" s="221"/>
      <c r="AZ31" s="221"/>
      <c r="BA31" s="221"/>
    </row>
    <row r="32" spans="1:53" s="222" customFormat="1" ht="30" customHeight="1" x14ac:dyDescent="0.15">
      <c r="A32" s="269"/>
      <c r="B32" s="269"/>
      <c r="C32" s="269"/>
      <c r="D32" s="270"/>
      <c r="E32" s="270"/>
      <c r="F32" s="284"/>
      <c r="G32" s="364"/>
      <c r="H32" s="272"/>
      <c r="I32" s="272" t="s">
        <v>233</v>
      </c>
      <c r="J32" s="277">
        <v>6000000</v>
      </c>
      <c r="K32" s="282">
        <v>15239690</v>
      </c>
      <c r="L32" s="288">
        <f t="shared" si="4"/>
        <v>-9239690</v>
      </c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221"/>
      <c r="AG32" s="221"/>
      <c r="AH32" s="221"/>
      <c r="AI32" s="221"/>
      <c r="AJ32" s="221"/>
      <c r="AK32" s="221"/>
      <c r="AL32" s="221"/>
      <c r="AM32" s="221"/>
      <c r="AN32" s="221"/>
      <c r="AO32" s="221"/>
      <c r="AP32" s="221"/>
      <c r="AQ32" s="221"/>
      <c r="AR32" s="221"/>
      <c r="AS32" s="221"/>
      <c r="AT32" s="221"/>
      <c r="AU32" s="221"/>
      <c r="AV32" s="221"/>
      <c r="AW32" s="221"/>
      <c r="AX32" s="221"/>
      <c r="AY32" s="221"/>
      <c r="AZ32" s="221"/>
      <c r="BA32" s="221"/>
    </row>
    <row r="33" spans="1:53" s="222" customFormat="1" ht="30" customHeight="1" x14ac:dyDescent="0.15">
      <c r="A33" s="269"/>
      <c r="B33" s="269"/>
      <c r="C33" s="269"/>
      <c r="D33" s="270"/>
      <c r="E33" s="270"/>
      <c r="F33" s="284"/>
      <c r="G33" s="360"/>
      <c r="H33" s="272"/>
      <c r="I33" s="254" t="s">
        <v>270</v>
      </c>
      <c r="J33" s="277"/>
      <c r="K33" s="282">
        <v>3494220</v>
      </c>
      <c r="L33" s="288">
        <f t="shared" si="4"/>
        <v>-3494220</v>
      </c>
      <c r="M33" s="221"/>
      <c r="N33" s="221"/>
      <c r="O33" s="221"/>
      <c r="P33" s="221"/>
      <c r="Q33" s="221"/>
      <c r="R33" s="221"/>
      <c r="S33" s="221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21"/>
      <c r="AI33" s="221"/>
      <c r="AJ33" s="221"/>
      <c r="AK33" s="221"/>
      <c r="AL33" s="221"/>
      <c r="AM33" s="221"/>
      <c r="AN33" s="221"/>
      <c r="AO33" s="221"/>
      <c r="AP33" s="221"/>
      <c r="AQ33" s="221"/>
      <c r="AR33" s="221"/>
      <c r="AS33" s="221"/>
      <c r="AT33" s="221"/>
      <c r="AU33" s="221"/>
      <c r="AV33" s="221"/>
      <c r="AW33" s="221"/>
      <c r="AX33" s="221"/>
      <c r="AY33" s="221"/>
      <c r="AZ33" s="221"/>
      <c r="BA33" s="221"/>
    </row>
    <row r="34" spans="1:53" s="222" customFormat="1" ht="30" customHeight="1" x14ac:dyDescent="0.15">
      <c r="A34" s="269"/>
      <c r="B34" s="269"/>
      <c r="C34" s="269"/>
      <c r="D34" s="270"/>
      <c r="E34" s="270"/>
      <c r="F34" s="284"/>
      <c r="G34" s="360" t="s">
        <v>187</v>
      </c>
      <c r="H34" s="280"/>
      <c r="I34" s="254"/>
      <c r="J34" s="395">
        <f>J35</f>
        <v>0</v>
      </c>
      <c r="K34" s="396">
        <f>SUM(K35)</f>
        <v>363541528</v>
      </c>
      <c r="L34" s="393">
        <f t="shared" si="4"/>
        <v>-363541528</v>
      </c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  <c r="AV34" s="221"/>
      <c r="AW34" s="221"/>
      <c r="AX34" s="221"/>
      <c r="AY34" s="221"/>
      <c r="AZ34" s="221"/>
      <c r="BA34" s="221"/>
    </row>
    <row r="35" spans="1:53" s="222" customFormat="1" ht="30" customHeight="1" x14ac:dyDescent="0.15">
      <c r="A35" s="269"/>
      <c r="B35" s="269"/>
      <c r="C35" s="269"/>
      <c r="D35" s="270"/>
      <c r="E35" s="270"/>
      <c r="F35" s="284"/>
      <c r="G35" s="361"/>
      <c r="H35" s="272" t="s">
        <v>187</v>
      </c>
      <c r="I35" s="272"/>
      <c r="J35" s="395">
        <f>J36</f>
        <v>0</v>
      </c>
      <c r="K35" s="396">
        <f>SUM(K36)</f>
        <v>363541528</v>
      </c>
      <c r="L35" s="393">
        <f t="shared" si="4"/>
        <v>-363541528</v>
      </c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1"/>
      <c r="AI35" s="221"/>
      <c r="AJ35" s="221"/>
      <c r="AK35" s="221"/>
      <c r="AL35" s="221"/>
      <c r="AM35" s="221"/>
      <c r="AN35" s="221"/>
      <c r="AO35" s="221"/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</row>
    <row r="36" spans="1:53" s="222" customFormat="1" ht="30" customHeight="1" thickBot="1" x14ac:dyDescent="0.2">
      <c r="A36" s="269"/>
      <c r="B36" s="269"/>
      <c r="C36" s="269"/>
      <c r="D36" s="270"/>
      <c r="E36" s="270"/>
      <c r="F36" s="284"/>
      <c r="G36" s="365"/>
      <c r="H36" s="243"/>
      <c r="I36" s="243" t="s">
        <v>188</v>
      </c>
      <c r="J36" s="285"/>
      <c r="K36" s="324">
        <v>363541528</v>
      </c>
      <c r="L36" s="347">
        <f t="shared" si="4"/>
        <v>-363541528</v>
      </c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</row>
    <row r="37" spans="1:53" s="222" customFormat="1" ht="30" customHeight="1" x14ac:dyDescent="0.15">
      <c r="A37" s="269"/>
      <c r="B37" s="269"/>
      <c r="C37" s="269"/>
      <c r="D37" s="270"/>
      <c r="E37" s="270"/>
      <c r="F37" s="284"/>
      <c r="G37" s="223"/>
      <c r="H37" s="225"/>
      <c r="I37" s="225"/>
      <c r="J37" s="227"/>
      <c r="K37" s="228"/>
      <c r="L37" s="229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1"/>
      <c r="AI37" s="221"/>
      <c r="AJ37" s="221"/>
      <c r="AK37" s="221"/>
      <c r="AL37" s="221"/>
      <c r="AM37" s="221"/>
      <c r="AN37" s="221"/>
      <c r="AO37" s="221"/>
      <c r="AP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21"/>
      <c r="BA37" s="221"/>
    </row>
    <row r="38" spans="1:53" s="222" customFormat="1" ht="24" customHeight="1" x14ac:dyDescent="0.15">
      <c r="A38" s="223"/>
      <c r="B38" s="223"/>
      <c r="C38" s="223"/>
      <c r="D38" s="224"/>
      <c r="E38" s="224"/>
      <c r="F38" s="226"/>
      <c r="G38" s="223"/>
      <c r="H38" s="225"/>
      <c r="I38" s="225"/>
      <c r="J38" s="227"/>
      <c r="K38" s="228"/>
      <c r="L38" s="229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  <c r="AJ38" s="221"/>
      <c r="AK38" s="221"/>
      <c r="AL38" s="221"/>
      <c r="AM38" s="221"/>
      <c r="AN38" s="221"/>
      <c r="AO38" s="221"/>
      <c r="AP38" s="221"/>
      <c r="AQ38" s="221"/>
      <c r="AR38" s="221"/>
      <c r="AS38" s="221"/>
      <c r="AT38" s="221"/>
      <c r="AU38" s="221"/>
      <c r="AV38" s="221"/>
      <c r="AW38" s="221"/>
      <c r="AX38" s="221"/>
      <c r="AY38" s="221"/>
      <c r="AZ38" s="221"/>
      <c r="BA38" s="221"/>
    </row>
    <row r="39" spans="1:53" s="222" customFormat="1" ht="24" customHeight="1" x14ac:dyDescent="0.15">
      <c r="A39" s="223"/>
      <c r="B39" s="223"/>
      <c r="C39" s="223"/>
      <c r="D39" s="224"/>
      <c r="E39" s="224"/>
      <c r="F39" s="226"/>
      <c r="G39" s="223"/>
      <c r="H39" s="225"/>
      <c r="I39" s="225"/>
      <c r="J39" s="227"/>
      <c r="K39" s="228"/>
      <c r="L39" s="229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  <c r="AM39" s="221"/>
      <c r="AN39" s="221"/>
      <c r="AO39" s="221"/>
      <c r="AP39" s="221"/>
      <c r="AQ39" s="221"/>
      <c r="AR39" s="221"/>
      <c r="AS39" s="221"/>
      <c r="AT39" s="221"/>
      <c r="AU39" s="221"/>
      <c r="AV39" s="221"/>
      <c r="AW39" s="221"/>
      <c r="AX39" s="221"/>
      <c r="AY39" s="221"/>
      <c r="AZ39" s="221"/>
      <c r="BA39" s="221"/>
    </row>
    <row r="40" spans="1:53" s="222" customFormat="1" ht="24" customHeight="1" x14ac:dyDescent="0.15">
      <c r="A40" s="223"/>
      <c r="B40" s="223"/>
      <c r="C40" s="223"/>
      <c r="D40" s="224"/>
      <c r="E40" s="224"/>
      <c r="F40" s="226"/>
      <c r="G40" s="223"/>
      <c r="H40" s="225"/>
      <c r="I40" s="225"/>
      <c r="J40" s="227"/>
      <c r="K40" s="228"/>
      <c r="L40" s="229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  <c r="AJ40" s="221"/>
      <c r="AK40" s="221"/>
      <c r="AL40" s="221"/>
      <c r="AM40" s="221"/>
      <c r="AN40" s="221"/>
      <c r="AO40" s="221"/>
      <c r="AP40" s="221"/>
      <c r="AQ40" s="221"/>
      <c r="AR40" s="221"/>
      <c r="AS40" s="221"/>
      <c r="AT40" s="221"/>
      <c r="AU40" s="221"/>
      <c r="AV40" s="221"/>
      <c r="AW40" s="221"/>
      <c r="AX40" s="221"/>
      <c r="AY40" s="221"/>
      <c r="AZ40" s="221"/>
      <c r="BA40" s="221"/>
    </row>
    <row r="41" spans="1:53" s="222" customFormat="1" ht="24" customHeight="1" x14ac:dyDescent="0.15">
      <c r="A41" s="223"/>
      <c r="B41" s="223"/>
      <c r="C41" s="223"/>
      <c r="D41" s="224"/>
      <c r="E41" s="224"/>
      <c r="F41" s="226"/>
      <c r="G41" s="223"/>
      <c r="H41" s="225"/>
      <c r="I41" s="225"/>
      <c r="J41" s="227"/>
      <c r="K41" s="228"/>
      <c r="L41" s="229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21"/>
      <c r="AE41" s="221"/>
      <c r="AF41" s="221"/>
      <c r="AG41" s="221"/>
      <c r="AH41" s="221"/>
      <c r="AI41" s="221"/>
      <c r="AJ41" s="221"/>
      <c r="AK41" s="221"/>
      <c r="AL41" s="221"/>
      <c r="AM41" s="221"/>
      <c r="AN41" s="221"/>
      <c r="AO41" s="221"/>
      <c r="AP41" s="221"/>
      <c r="AQ41" s="221"/>
      <c r="AR41" s="221"/>
      <c r="AS41" s="221"/>
      <c r="AT41" s="221"/>
      <c r="AU41" s="221"/>
      <c r="AV41" s="221"/>
      <c r="AW41" s="221"/>
      <c r="AX41" s="221"/>
      <c r="AY41" s="221"/>
      <c r="AZ41" s="221"/>
      <c r="BA41" s="221"/>
    </row>
    <row r="42" spans="1:53" s="231" customFormat="1" ht="24" customHeight="1" x14ac:dyDescent="0.15">
      <c r="A42" s="223"/>
      <c r="B42" s="223"/>
      <c r="C42" s="223"/>
      <c r="D42" s="224"/>
      <c r="E42" s="224"/>
      <c r="F42" s="226"/>
      <c r="G42" s="223"/>
      <c r="H42" s="225"/>
      <c r="I42" s="225"/>
      <c r="J42" s="227"/>
      <c r="K42" s="228"/>
      <c r="L42" s="229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0"/>
      <c r="AE42" s="230"/>
      <c r="AF42" s="230"/>
      <c r="AG42" s="230"/>
      <c r="AH42" s="230"/>
      <c r="AI42" s="230"/>
      <c r="AJ42" s="230"/>
      <c r="AK42" s="230"/>
      <c r="AL42" s="230"/>
      <c r="AM42" s="230"/>
      <c r="AN42" s="230"/>
      <c r="AO42" s="230"/>
      <c r="AP42" s="230"/>
      <c r="AQ42" s="230"/>
      <c r="AR42" s="230"/>
      <c r="AS42" s="230"/>
      <c r="AT42" s="230"/>
      <c r="AU42" s="230"/>
      <c r="AV42" s="230"/>
      <c r="AW42" s="230"/>
      <c r="AX42" s="230"/>
      <c r="AY42" s="230"/>
      <c r="AZ42" s="230"/>
      <c r="BA42" s="230"/>
    </row>
    <row r="43" spans="1:53" s="231" customFormat="1" ht="24" customHeight="1" x14ac:dyDescent="0.15">
      <c r="A43" s="223"/>
      <c r="B43" s="225"/>
      <c r="C43" s="223"/>
      <c r="D43" s="232"/>
      <c r="E43" s="232"/>
      <c r="F43" s="226"/>
      <c r="G43" s="223"/>
      <c r="H43" s="225"/>
      <c r="I43" s="225"/>
      <c r="J43" s="227"/>
      <c r="K43" s="228"/>
      <c r="L43" s="229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0"/>
      <c r="AD43" s="230"/>
      <c r="AE43" s="230"/>
      <c r="AF43" s="230"/>
      <c r="AG43" s="230"/>
      <c r="AH43" s="230"/>
      <c r="AI43" s="230"/>
      <c r="AJ43" s="230"/>
      <c r="AK43" s="230"/>
      <c r="AL43" s="230"/>
      <c r="AM43" s="230"/>
      <c r="AN43" s="230"/>
      <c r="AO43" s="230"/>
      <c r="AP43" s="230"/>
      <c r="AQ43" s="230"/>
      <c r="AR43" s="230"/>
      <c r="AS43" s="230"/>
      <c r="AT43" s="230"/>
      <c r="AU43" s="230"/>
      <c r="AV43" s="230"/>
      <c r="AW43" s="230"/>
      <c r="AX43" s="230"/>
      <c r="AY43" s="230"/>
      <c r="AZ43" s="230"/>
      <c r="BA43" s="230"/>
    </row>
    <row r="44" spans="1:53" s="231" customFormat="1" ht="24" customHeight="1" x14ac:dyDescent="0.15">
      <c r="A44" s="223"/>
      <c r="B44" s="225"/>
      <c r="C44" s="223"/>
      <c r="D44" s="232"/>
      <c r="E44" s="232"/>
      <c r="F44" s="226"/>
      <c r="G44" s="223"/>
      <c r="H44" s="225"/>
      <c r="I44" s="225"/>
      <c r="J44" s="227"/>
      <c r="K44" s="228"/>
      <c r="L44" s="229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  <c r="Y44" s="230"/>
      <c r="Z44" s="230"/>
      <c r="AA44" s="230"/>
      <c r="AB44" s="230"/>
      <c r="AC44" s="230"/>
      <c r="AD44" s="230"/>
      <c r="AE44" s="230"/>
      <c r="AF44" s="230"/>
      <c r="AG44" s="230"/>
      <c r="AH44" s="230"/>
      <c r="AI44" s="230"/>
      <c r="AJ44" s="230"/>
      <c r="AK44" s="230"/>
      <c r="AL44" s="230"/>
      <c r="AM44" s="230"/>
      <c r="AN44" s="230"/>
      <c r="AO44" s="230"/>
      <c r="AP44" s="230"/>
      <c r="AQ44" s="230"/>
      <c r="AR44" s="230"/>
      <c r="AS44" s="230"/>
      <c r="AT44" s="230"/>
      <c r="AU44" s="230"/>
      <c r="AV44" s="230"/>
      <c r="AW44" s="230"/>
      <c r="AX44" s="230"/>
      <c r="AY44" s="230"/>
      <c r="AZ44" s="230"/>
      <c r="BA44" s="230"/>
    </row>
    <row r="45" spans="1:53" s="231" customFormat="1" ht="24" customHeight="1" x14ac:dyDescent="0.15">
      <c r="A45" s="223"/>
      <c r="B45" s="225"/>
      <c r="C45" s="223"/>
      <c r="D45" s="232"/>
      <c r="E45" s="232"/>
      <c r="F45" s="232"/>
      <c r="G45" s="223"/>
      <c r="H45" s="225"/>
      <c r="I45" s="225"/>
      <c r="J45" s="227"/>
      <c r="K45" s="228"/>
      <c r="L45" s="229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  <c r="AA45" s="230"/>
      <c r="AB45" s="230"/>
      <c r="AC45" s="230"/>
      <c r="AD45" s="230"/>
      <c r="AE45" s="230"/>
      <c r="AF45" s="230"/>
      <c r="AG45" s="230"/>
      <c r="AH45" s="230"/>
      <c r="AI45" s="230"/>
      <c r="AJ45" s="230"/>
      <c r="AK45" s="230"/>
      <c r="AL45" s="230"/>
      <c r="AM45" s="230"/>
      <c r="AN45" s="230"/>
      <c r="AO45" s="230"/>
      <c r="AP45" s="230"/>
      <c r="AQ45" s="230"/>
      <c r="AR45" s="230"/>
      <c r="AS45" s="230"/>
      <c r="AT45" s="230"/>
      <c r="AU45" s="230"/>
      <c r="AV45" s="230"/>
      <c r="AW45" s="230"/>
      <c r="AX45" s="230"/>
      <c r="AY45" s="230"/>
      <c r="AZ45" s="230"/>
      <c r="BA45" s="230"/>
    </row>
    <row r="46" spans="1:53" s="231" customFormat="1" ht="24" customHeight="1" x14ac:dyDescent="0.15">
      <c r="A46" s="223"/>
      <c r="B46" s="225"/>
      <c r="C46" s="223"/>
      <c r="D46" s="232"/>
      <c r="E46" s="232"/>
      <c r="F46" s="232"/>
      <c r="G46" s="223"/>
      <c r="H46" s="225"/>
      <c r="I46" s="225"/>
      <c r="J46" s="227"/>
      <c r="K46" s="228"/>
      <c r="L46" s="229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  <c r="Y46" s="230"/>
      <c r="Z46" s="230"/>
      <c r="AA46" s="230"/>
      <c r="AB46" s="230"/>
      <c r="AC46" s="230"/>
      <c r="AD46" s="230"/>
      <c r="AE46" s="230"/>
      <c r="AF46" s="230"/>
      <c r="AG46" s="230"/>
      <c r="AH46" s="230"/>
      <c r="AI46" s="230"/>
      <c r="AJ46" s="230"/>
      <c r="AK46" s="230"/>
      <c r="AL46" s="230"/>
      <c r="AM46" s="230"/>
      <c r="AN46" s="230"/>
      <c r="AO46" s="230"/>
      <c r="AP46" s="230"/>
      <c r="AQ46" s="230"/>
      <c r="AR46" s="230"/>
      <c r="AS46" s="230"/>
      <c r="AT46" s="230"/>
      <c r="AU46" s="230"/>
      <c r="AV46" s="230"/>
      <c r="AW46" s="230"/>
      <c r="AX46" s="230"/>
      <c r="AY46" s="230"/>
      <c r="AZ46" s="230"/>
      <c r="BA46" s="230"/>
    </row>
    <row r="47" spans="1:53" s="231" customFormat="1" ht="24" customHeight="1" x14ac:dyDescent="0.15">
      <c r="A47" s="223"/>
      <c r="B47" s="223"/>
      <c r="C47" s="223"/>
      <c r="D47" s="232"/>
      <c r="E47" s="232"/>
      <c r="F47" s="232"/>
      <c r="G47" s="223"/>
      <c r="H47" s="225"/>
      <c r="I47" s="225"/>
      <c r="J47" s="227"/>
      <c r="K47" s="228"/>
      <c r="L47" s="229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/>
      <c r="AM47" s="230"/>
      <c r="AN47" s="230"/>
      <c r="AO47" s="230"/>
      <c r="AP47" s="230"/>
      <c r="AQ47" s="230"/>
      <c r="AR47" s="230"/>
      <c r="AS47" s="230"/>
      <c r="AT47" s="230"/>
      <c r="AU47" s="230"/>
      <c r="AV47" s="230"/>
      <c r="AW47" s="230"/>
      <c r="AX47" s="230"/>
      <c r="AY47" s="230"/>
      <c r="AZ47" s="230"/>
      <c r="BA47" s="230"/>
    </row>
    <row r="48" spans="1:53" s="231" customFormat="1" ht="24" customHeight="1" x14ac:dyDescent="0.15">
      <c r="A48" s="223"/>
      <c r="B48" s="407"/>
      <c r="C48" s="223"/>
      <c r="D48" s="232"/>
      <c r="E48" s="232"/>
      <c r="F48" s="232"/>
      <c r="G48" s="223"/>
      <c r="H48" s="225"/>
      <c r="I48" s="225"/>
      <c r="J48" s="227"/>
      <c r="K48" s="228"/>
      <c r="L48" s="229"/>
    </row>
    <row r="49" spans="1:12" s="231" customFormat="1" ht="24" customHeight="1" x14ac:dyDescent="0.15">
      <c r="A49" s="223"/>
      <c r="B49" s="407"/>
      <c r="C49" s="223"/>
      <c r="D49" s="232"/>
      <c r="E49" s="232"/>
      <c r="F49" s="232"/>
      <c r="G49" s="223"/>
      <c r="H49" s="225"/>
      <c r="I49" s="225"/>
      <c r="J49" s="227"/>
      <c r="K49" s="228"/>
      <c r="L49" s="229"/>
    </row>
    <row r="50" spans="1:12" s="231" customFormat="1" ht="26.25" customHeight="1" x14ac:dyDescent="0.15">
      <c r="A50" s="223"/>
      <c r="B50" s="407"/>
      <c r="C50" s="223"/>
      <c r="D50" s="232"/>
      <c r="E50" s="232"/>
      <c r="F50" s="232"/>
      <c r="G50" s="225"/>
      <c r="H50" s="225"/>
      <c r="I50" s="225"/>
      <c r="J50" s="227"/>
      <c r="K50" s="227"/>
      <c r="L50" s="229"/>
    </row>
    <row r="51" spans="1:12" s="231" customFormat="1" ht="26.25" customHeight="1" x14ac:dyDescent="0.15">
      <c r="A51" s="223"/>
      <c r="B51" s="223"/>
      <c r="C51" s="223"/>
      <c r="D51" s="232"/>
      <c r="E51" s="232"/>
      <c r="F51" s="232"/>
      <c r="G51" s="225"/>
      <c r="H51" s="225"/>
      <c r="I51" s="225"/>
      <c r="J51" s="227"/>
      <c r="K51" s="227"/>
      <c r="L51" s="229"/>
    </row>
    <row r="52" spans="1:12" s="231" customFormat="1" ht="26.25" customHeight="1" x14ac:dyDescent="0.15">
      <c r="A52" s="225"/>
      <c r="B52" s="225"/>
      <c r="C52" s="233"/>
      <c r="D52" s="234"/>
      <c r="E52" s="234"/>
      <c r="F52" s="234"/>
      <c r="G52" s="225"/>
      <c r="H52" s="225"/>
      <c r="I52" s="225"/>
      <c r="J52" s="227"/>
      <c r="K52" s="235"/>
      <c r="L52" s="229"/>
    </row>
    <row r="53" spans="1:12" s="231" customFormat="1" ht="27.75" customHeight="1" x14ac:dyDescent="0.15">
      <c r="A53" s="225"/>
      <c r="B53" s="225"/>
      <c r="C53" s="225"/>
      <c r="D53" s="227"/>
      <c r="E53" s="227"/>
      <c r="F53" s="227"/>
      <c r="G53" s="225"/>
      <c r="H53" s="225"/>
      <c r="I53" s="225"/>
      <c r="J53" s="227"/>
      <c r="K53" s="235"/>
      <c r="L53" s="229"/>
    </row>
    <row r="54" spans="1:12" s="231" customFormat="1" ht="27.75" customHeight="1" x14ac:dyDescent="0.15">
      <c r="A54" s="225"/>
      <c r="B54" s="225"/>
      <c r="C54" s="225"/>
      <c r="D54" s="227"/>
      <c r="E54" s="227"/>
      <c r="F54" s="227"/>
      <c r="G54" s="225"/>
      <c r="H54" s="225"/>
      <c r="I54" s="225"/>
      <c r="J54" s="227"/>
      <c r="K54" s="228"/>
      <c r="L54" s="229"/>
    </row>
    <row r="55" spans="1:12" s="231" customFormat="1" ht="22.5" x14ac:dyDescent="0.15">
      <c r="A55" s="225"/>
      <c r="B55" s="225"/>
      <c r="C55" s="225"/>
      <c r="D55" s="227"/>
      <c r="E55" s="227"/>
      <c r="F55" s="227"/>
      <c r="G55" s="225"/>
      <c r="H55" s="225"/>
      <c r="I55" s="225"/>
      <c r="J55" s="227"/>
      <c r="K55" s="228"/>
      <c r="L55" s="229"/>
    </row>
    <row r="56" spans="1:12" s="231" customFormat="1" ht="22.5" x14ac:dyDescent="0.15">
      <c r="A56" s="225"/>
      <c r="B56" s="225"/>
      <c r="C56" s="225"/>
      <c r="D56" s="227"/>
      <c r="E56" s="227"/>
      <c r="F56" s="227"/>
      <c r="G56" s="236"/>
      <c r="H56" s="236"/>
      <c r="I56" s="236"/>
      <c r="L56" s="237"/>
    </row>
    <row r="57" spans="1:12" s="231" customFormat="1" ht="11.25" x14ac:dyDescent="0.15">
      <c r="A57" s="236"/>
      <c r="B57" s="236"/>
      <c r="C57" s="236"/>
      <c r="G57" s="236"/>
      <c r="H57" s="236"/>
      <c r="I57" s="236"/>
      <c r="L57" s="237"/>
    </row>
    <row r="58" spans="1:12" s="231" customFormat="1" ht="11.25" x14ac:dyDescent="0.15">
      <c r="A58" s="236"/>
      <c r="B58" s="236"/>
      <c r="C58" s="236"/>
      <c r="G58" s="236"/>
      <c r="H58" s="236"/>
      <c r="I58" s="236"/>
      <c r="L58" s="237"/>
    </row>
    <row r="59" spans="1:12" s="231" customFormat="1" ht="11.25" x14ac:dyDescent="0.15">
      <c r="A59" s="236"/>
      <c r="B59" s="236"/>
      <c r="C59" s="236"/>
      <c r="G59" s="236"/>
      <c r="H59" s="236"/>
      <c r="I59" s="236"/>
      <c r="L59" s="237"/>
    </row>
    <row r="60" spans="1:12" s="231" customFormat="1" ht="11.25" x14ac:dyDescent="0.15">
      <c r="A60" s="236"/>
      <c r="B60" s="236"/>
      <c r="C60" s="236"/>
      <c r="G60" s="236"/>
      <c r="H60" s="236"/>
      <c r="I60" s="236"/>
      <c r="L60" s="237"/>
    </row>
    <row r="61" spans="1:12" s="231" customFormat="1" ht="11.25" x14ac:dyDescent="0.15">
      <c r="A61" s="236"/>
      <c r="B61" s="236"/>
      <c r="C61" s="236"/>
      <c r="G61" s="236"/>
      <c r="H61" s="236"/>
      <c r="I61" s="236"/>
      <c r="L61" s="237"/>
    </row>
    <row r="62" spans="1:12" s="231" customFormat="1" ht="11.25" x14ac:dyDescent="0.15">
      <c r="A62" s="236"/>
      <c r="B62" s="236"/>
      <c r="C62" s="236"/>
      <c r="G62" s="236"/>
      <c r="H62" s="236"/>
      <c r="I62" s="236"/>
      <c r="L62" s="237"/>
    </row>
    <row r="63" spans="1:12" s="231" customFormat="1" ht="11.25" x14ac:dyDescent="0.15">
      <c r="A63" s="236"/>
      <c r="B63" s="236"/>
      <c r="C63" s="236"/>
      <c r="G63" s="236"/>
      <c r="H63" s="236"/>
      <c r="I63" s="236"/>
      <c r="L63" s="237"/>
    </row>
    <row r="64" spans="1:12" s="231" customFormat="1" ht="11.25" x14ac:dyDescent="0.15">
      <c r="A64" s="236"/>
      <c r="B64" s="236"/>
      <c r="C64" s="236"/>
      <c r="G64" s="236"/>
      <c r="H64" s="236"/>
      <c r="I64" s="236"/>
      <c r="L64" s="237"/>
    </row>
    <row r="65" spans="1:12" s="231" customFormat="1" ht="11.25" x14ac:dyDescent="0.15">
      <c r="A65" s="236"/>
      <c r="B65" s="236"/>
      <c r="C65" s="236"/>
      <c r="G65" s="236"/>
      <c r="H65" s="236"/>
      <c r="I65" s="236"/>
      <c r="L65" s="237"/>
    </row>
    <row r="66" spans="1:12" x14ac:dyDescent="0.15">
      <c r="A66" s="236"/>
      <c r="B66" s="236"/>
      <c r="C66" s="236"/>
      <c r="D66" s="231"/>
      <c r="E66" s="231"/>
      <c r="F66" s="231"/>
      <c r="G66" s="236"/>
      <c r="H66" s="236"/>
      <c r="I66" s="236"/>
      <c r="J66" s="231"/>
      <c r="K66" s="231"/>
      <c r="L66" s="237"/>
    </row>
    <row r="67" spans="1:12" x14ac:dyDescent="0.15">
      <c r="A67" s="236"/>
      <c r="B67" s="236"/>
      <c r="C67" s="236"/>
      <c r="D67" s="231"/>
      <c r="E67" s="231"/>
      <c r="F67" s="231"/>
      <c r="G67" s="236"/>
      <c r="H67" s="236"/>
      <c r="I67" s="236"/>
      <c r="J67" s="231"/>
      <c r="K67" s="231"/>
      <c r="L67" s="237"/>
    </row>
    <row r="68" spans="1:12" x14ac:dyDescent="0.15">
      <c r="A68" s="236"/>
      <c r="B68" s="236"/>
      <c r="C68" s="236"/>
      <c r="D68" s="231"/>
      <c r="E68" s="231"/>
      <c r="F68" s="231"/>
      <c r="G68" s="236"/>
      <c r="H68" s="236"/>
      <c r="I68" s="236"/>
      <c r="J68" s="231"/>
      <c r="K68" s="231"/>
      <c r="L68" s="237"/>
    </row>
    <row r="69" spans="1:12" x14ac:dyDescent="0.15">
      <c r="A69" s="236"/>
      <c r="B69" s="236"/>
      <c r="C69" s="236"/>
      <c r="D69" s="231"/>
      <c r="E69" s="231"/>
      <c r="F69" s="231"/>
      <c r="G69" s="236"/>
      <c r="H69" s="236"/>
      <c r="I69" s="236"/>
      <c r="J69" s="231"/>
      <c r="K69" s="231"/>
      <c r="L69" s="237"/>
    </row>
    <row r="70" spans="1:12" x14ac:dyDescent="0.15">
      <c r="A70" s="236"/>
      <c r="B70" s="236"/>
      <c r="C70" s="236"/>
      <c r="D70" s="231"/>
      <c r="E70" s="231"/>
      <c r="F70" s="231"/>
      <c r="G70" s="236"/>
      <c r="H70" s="236"/>
      <c r="I70" s="236"/>
      <c r="J70" s="231"/>
      <c r="K70" s="231"/>
      <c r="L70" s="237"/>
    </row>
    <row r="71" spans="1:12" x14ac:dyDescent="0.15">
      <c r="A71" s="236"/>
      <c r="B71" s="236"/>
      <c r="C71" s="236"/>
      <c r="D71" s="231"/>
      <c r="E71" s="231"/>
      <c r="F71" s="231"/>
      <c r="G71" s="236"/>
      <c r="H71" s="236"/>
      <c r="I71" s="236"/>
      <c r="J71" s="231"/>
      <c r="K71" s="231"/>
      <c r="L71" s="237"/>
    </row>
    <row r="72" spans="1:12" x14ac:dyDescent="0.15">
      <c r="A72" s="236"/>
      <c r="B72" s="236"/>
      <c r="C72" s="236"/>
      <c r="D72" s="231"/>
      <c r="E72" s="231"/>
      <c r="F72" s="231"/>
      <c r="G72" s="236"/>
      <c r="H72" s="236"/>
      <c r="I72" s="236"/>
      <c r="J72" s="231"/>
      <c r="K72" s="231"/>
      <c r="L72" s="237"/>
    </row>
    <row r="73" spans="1:12" x14ac:dyDescent="0.15">
      <c r="A73" s="236"/>
      <c r="B73" s="236"/>
      <c r="C73" s="236"/>
      <c r="D73" s="231"/>
      <c r="E73" s="231"/>
      <c r="F73" s="231"/>
      <c r="G73" s="236"/>
      <c r="H73" s="236"/>
      <c r="I73" s="236"/>
      <c r="J73" s="231"/>
      <c r="K73" s="231"/>
      <c r="L73" s="237"/>
    </row>
    <row r="74" spans="1:12" x14ac:dyDescent="0.15">
      <c r="A74" s="236"/>
      <c r="B74" s="236"/>
      <c r="C74" s="236"/>
      <c r="D74" s="231"/>
      <c r="E74" s="231"/>
      <c r="F74" s="231"/>
      <c r="G74" s="236"/>
      <c r="H74" s="236"/>
      <c r="I74" s="236"/>
      <c r="J74" s="231"/>
      <c r="K74" s="231"/>
      <c r="L74" s="237"/>
    </row>
    <row r="75" spans="1:12" x14ac:dyDescent="0.15">
      <c r="A75" s="236"/>
      <c r="B75" s="236"/>
      <c r="C75" s="236"/>
      <c r="D75" s="231"/>
      <c r="E75" s="231"/>
      <c r="F75" s="231"/>
      <c r="G75" s="236"/>
      <c r="H75" s="236"/>
      <c r="I75" s="236"/>
      <c r="J75" s="231"/>
      <c r="K75" s="231"/>
      <c r="L75" s="237"/>
    </row>
    <row r="76" spans="1:12" x14ac:dyDescent="0.15">
      <c r="A76" s="236"/>
      <c r="B76" s="236"/>
      <c r="C76" s="236"/>
      <c r="D76" s="231"/>
      <c r="E76" s="231"/>
      <c r="F76" s="231"/>
    </row>
    <row r="77" spans="1:12" x14ac:dyDescent="0.15">
      <c r="A77" s="236"/>
      <c r="B77" s="236"/>
      <c r="C77" s="236"/>
      <c r="D77" s="231"/>
      <c r="E77" s="231"/>
      <c r="F77" s="231"/>
    </row>
    <row r="78" spans="1:12" x14ac:dyDescent="0.15">
      <c r="A78" s="236"/>
      <c r="B78" s="236"/>
      <c r="C78" s="236"/>
      <c r="D78" s="231"/>
      <c r="E78" s="231"/>
      <c r="F78" s="231"/>
    </row>
  </sheetData>
  <mergeCells count="7">
    <mergeCell ref="B48:B50"/>
    <mergeCell ref="A1:L1"/>
    <mergeCell ref="A2:L2"/>
    <mergeCell ref="A4:F4"/>
    <mergeCell ref="G4:L4"/>
    <mergeCell ref="A6:C6"/>
    <mergeCell ref="G6:I6"/>
  </mergeCells>
  <phoneticPr fontId="3" type="noConversion"/>
  <printOptions horizontalCentered="1" verticalCentered="1"/>
  <pageMargins left="0.70866141732283472" right="0.31496062992125984" top="0.39370078740157483" bottom="0.11811023622047245" header="0.31496062992125984" footer="0.23622047244094491"/>
  <pageSetup paperSize="9" scale="41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9"/>
  <sheetViews>
    <sheetView view="pageBreakPreview" topLeftCell="A22" zoomScaleNormal="115" zoomScaleSheetLayoutView="100" workbookViewId="0">
      <selection activeCell="F49" sqref="F49"/>
    </sheetView>
  </sheetViews>
  <sheetFormatPr defaultColWidth="8.88671875" defaultRowHeight="13.5" x14ac:dyDescent="0.15"/>
  <cols>
    <col min="1" max="3" width="10.77734375" style="209" customWidth="1"/>
    <col min="4" max="4" width="0" style="194" hidden="1" customWidth="1"/>
    <col min="5" max="5" width="11.33203125" style="194" customWidth="1"/>
    <col min="6" max="9" width="13.77734375" style="194" customWidth="1"/>
    <col min="10" max="16384" width="8.88671875" style="194"/>
  </cols>
  <sheetData>
    <row r="1" spans="1:10" customFormat="1" ht="31.5" x14ac:dyDescent="0.15">
      <c r="A1" s="205" t="s">
        <v>260</v>
      </c>
      <c r="B1" s="205"/>
      <c r="C1" s="205"/>
      <c r="D1" s="205"/>
      <c r="E1" s="206"/>
      <c r="F1" s="206"/>
      <c r="G1" s="206"/>
      <c r="H1" s="206"/>
      <c r="I1" s="206"/>
      <c r="J1" s="207"/>
    </row>
    <row r="2" spans="1:10" customFormat="1" ht="27" x14ac:dyDescent="0.15">
      <c r="A2" s="433" t="s">
        <v>208</v>
      </c>
      <c r="B2" s="433"/>
      <c r="C2" s="433"/>
      <c r="D2" s="433"/>
      <c r="E2" s="433"/>
      <c r="F2" s="433"/>
      <c r="G2" s="433"/>
      <c r="H2" s="433"/>
      <c r="I2" s="433"/>
      <c r="J2" s="433"/>
    </row>
    <row r="3" spans="1:10" customFormat="1" ht="30" customHeight="1" x14ac:dyDescent="0.15">
      <c r="A3" s="9"/>
      <c r="B3" s="9"/>
      <c r="C3" s="9"/>
      <c r="D3" s="9"/>
      <c r="E3" s="192"/>
      <c r="F3" s="192"/>
      <c r="G3" s="192"/>
      <c r="H3" s="192"/>
      <c r="I3" s="208" t="s">
        <v>151</v>
      </c>
      <c r="J3" s="208"/>
    </row>
    <row r="4" spans="1:10" ht="19.5" customHeight="1" x14ac:dyDescent="0.15">
      <c r="A4" s="442" t="s">
        <v>79</v>
      </c>
      <c r="B4" s="443"/>
      <c r="C4" s="443"/>
      <c r="D4" s="444"/>
      <c r="E4" s="437" t="s">
        <v>80</v>
      </c>
      <c r="F4" s="437" t="s">
        <v>161</v>
      </c>
      <c r="G4" s="437" t="s">
        <v>160</v>
      </c>
      <c r="H4" s="437" t="s">
        <v>159</v>
      </c>
      <c r="I4" s="437" t="s">
        <v>81</v>
      </c>
    </row>
    <row r="5" spans="1:10" ht="19.5" customHeight="1" x14ac:dyDescent="0.15">
      <c r="A5" s="195" t="s">
        <v>82</v>
      </c>
      <c r="B5" s="195" t="s">
        <v>83</v>
      </c>
      <c r="C5" s="195" t="s">
        <v>84</v>
      </c>
      <c r="D5" s="195"/>
      <c r="E5" s="438"/>
      <c r="F5" s="445"/>
      <c r="G5" s="438"/>
      <c r="H5" s="445"/>
      <c r="I5" s="438"/>
    </row>
    <row r="6" spans="1:10" ht="19.5" customHeight="1" x14ac:dyDescent="0.15">
      <c r="A6" s="455" t="s">
        <v>69</v>
      </c>
      <c r="B6" s="434" t="s">
        <v>69</v>
      </c>
      <c r="C6" s="439" t="s">
        <v>77</v>
      </c>
      <c r="D6" s="289"/>
      <c r="E6" s="289" t="s">
        <v>85</v>
      </c>
      <c r="F6" s="290"/>
      <c r="G6" s="290">
        <f>'1) 세입세출 총괄'!D7</f>
        <v>5324800000</v>
      </c>
      <c r="H6" s="290">
        <v>0</v>
      </c>
      <c r="I6" s="290">
        <f>F6+G6+H6</f>
        <v>5324800000</v>
      </c>
    </row>
    <row r="7" spans="1:10" ht="19.5" customHeight="1" x14ac:dyDescent="0.15">
      <c r="A7" s="456"/>
      <c r="B7" s="435"/>
      <c r="C7" s="440"/>
      <c r="D7" s="291"/>
      <c r="E7" s="291" t="s">
        <v>86</v>
      </c>
      <c r="F7" s="290"/>
      <c r="G7" s="292">
        <f>'1) 세입세출 총괄'!E7</f>
        <v>4707854210</v>
      </c>
      <c r="H7" s="290">
        <v>0</v>
      </c>
      <c r="I7" s="290">
        <f t="shared" ref="I7:I8" si="0">F7+G7+H7</f>
        <v>4707854210</v>
      </c>
    </row>
    <row r="8" spans="1:10" ht="19.5" customHeight="1" x14ac:dyDescent="0.15">
      <c r="A8" s="456"/>
      <c r="B8" s="435"/>
      <c r="C8" s="441"/>
      <c r="D8" s="291"/>
      <c r="E8" s="291" t="s">
        <v>87</v>
      </c>
      <c r="F8" s="290">
        <f>F6-F7</f>
        <v>0</v>
      </c>
      <c r="G8" s="292">
        <f>G6-G7</f>
        <v>616945790</v>
      </c>
      <c r="H8" s="290">
        <v>0</v>
      </c>
      <c r="I8" s="290">
        <f t="shared" si="0"/>
        <v>616945790</v>
      </c>
    </row>
    <row r="9" spans="1:10" ht="19.5" customHeight="1" x14ac:dyDescent="0.15">
      <c r="A9" s="457"/>
      <c r="B9" s="453"/>
      <c r="C9" s="428" t="s">
        <v>157</v>
      </c>
      <c r="D9" s="293"/>
      <c r="E9" s="293" t="s">
        <v>85</v>
      </c>
      <c r="F9" s="294">
        <f t="shared" ref="F9:F14" si="1">F6</f>
        <v>0</v>
      </c>
      <c r="G9" s="295">
        <f>G6</f>
        <v>5324800000</v>
      </c>
      <c r="H9" s="294">
        <v>0</v>
      </c>
      <c r="I9" s="295">
        <f>F9+G9+H9</f>
        <v>5324800000</v>
      </c>
    </row>
    <row r="10" spans="1:10" ht="19.5" customHeight="1" x14ac:dyDescent="0.15">
      <c r="A10" s="457"/>
      <c r="B10" s="453"/>
      <c r="C10" s="430"/>
      <c r="D10" s="293"/>
      <c r="E10" s="293" t="s">
        <v>86</v>
      </c>
      <c r="F10" s="294">
        <f t="shared" si="1"/>
        <v>0</v>
      </c>
      <c r="G10" s="295">
        <f>G7</f>
        <v>4707854210</v>
      </c>
      <c r="H10" s="294">
        <v>0</v>
      </c>
      <c r="I10" s="295">
        <f t="shared" ref="I10:I14" si="2">F10+G10+H10</f>
        <v>4707854210</v>
      </c>
    </row>
    <row r="11" spans="1:10" ht="19.5" customHeight="1" x14ac:dyDescent="0.15">
      <c r="A11" s="457"/>
      <c r="B11" s="454"/>
      <c r="C11" s="432"/>
      <c r="D11" s="293"/>
      <c r="E11" s="293" t="s">
        <v>87</v>
      </c>
      <c r="F11" s="294">
        <f t="shared" si="1"/>
        <v>0</v>
      </c>
      <c r="G11" s="295">
        <f>G8</f>
        <v>616945790</v>
      </c>
      <c r="H11" s="294">
        <v>0</v>
      </c>
      <c r="I11" s="295">
        <f t="shared" si="2"/>
        <v>616945790</v>
      </c>
    </row>
    <row r="12" spans="1:10" ht="19.5" customHeight="1" x14ac:dyDescent="0.15">
      <c r="A12" s="457"/>
      <c r="B12" s="427" t="s">
        <v>157</v>
      </c>
      <c r="C12" s="428"/>
      <c r="D12" s="293"/>
      <c r="E12" s="293" t="s">
        <v>85</v>
      </c>
      <c r="F12" s="294">
        <f t="shared" si="1"/>
        <v>0</v>
      </c>
      <c r="G12" s="295">
        <f>G9</f>
        <v>5324800000</v>
      </c>
      <c r="H12" s="294">
        <v>0</v>
      </c>
      <c r="I12" s="295">
        <f t="shared" si="2"/>
        <v>5324800000</v>
      </c>
    </row>
    <row r="13" spans="1:10" ht="19.5" customHeight="1" x14ac:dyDescent="0.15">
      <c r="A13" s="457"/>
      <c r="B13" s="429"/>
      <c r="C13" s="430"/>
      <c r="D13" s="293"/>
      <c r="E13" s="293" t="s">
        <v>86</v>
      </c>
      <c r="F13" s="294">
        <f t="shared" si="1"/>
        <v>0</v>
      </c>
      <c r="G13" s="295">
        <f>G10</f>
        <v>4707854210</v>
      </c>
      <c r="H13" s="294">
        <v>0</v>
      </c>
      <c r="I13" s="295">
        <f t="shared" si="2"/>
        <v>4707854210</v>
      </c>
    </row>
    <row r="14" spans="1:10" ht="19.5" customHeight="1" x14ac:dyDescent="0.15">
      <c r="A14" s="458"/>
      <c r="B14" s="431"/>
      <c r="C14" s="432"/>
      <c r="D14" s="293"/>
      <c r="E14" s="293" t="s">
        <v>87</v>
      </c>
      <c r="F14" s="294">
        <f t="shared" si="1"/>
        <v>0</v>
      </c>
      <c r="G14" s="295">
        <f>G11</f>
        <v>616945790</v>
      </c>
      <c r="H14" s="294">
        <v>0</v>
      </c>
      <c r="I14" s="295">
        <f t="shared" si="2"/>
        <v>616945790</v>
      </c>
    </row>
    <row r="15" spans="1:10" ht="19.5" customHeight="1" x14ac:dyDescent="0.15">
      <c r="A15" s="455" t="s">
        <v>78</v>
      </c>
      <c r="B15" s="434" t="s">
        <v>78</v>
      </c>
      <c r="C15" s="434" t="s">
        <v>88</v>
      </c>
      <c r="D15" s="291"/>
      <c r="E15" s="291" t="s">
        <v>85</v>
      </c>
      <c r="F15" s="290"/>
      <c r="G15" s="290">
        <f>'1) 세입세출 총괄'!D10</f>
        <v>232151142</v>
      </c>
      <c r="H15" s="290">
        <v>0</v>
      </c>
      <c r="I15" s="290">
        <f>F15+G15+H15</f>
        <v>232151142</v>
      </c>
    </row>
    <row r="16" spans="1:10" ht="19.5" customHeight="1" x14ac:dyDescent="0.15">
      <c r="A16" s="456"/>
      <c r="B16" s="435"/>
      <c r="C16" s="435"/>
      <c r="D16" s="291"/>
      <c r="E16" s="291" t="s">
        <v>86</v>
      </c>
      <c r="F16" s="290"/>
      <c r="G16" s="292">
        <f>'1) 세입세출 총괄'!E10</f>
        <v>232151142</v>
      </c>
      <c r="H16" s="290">
        <v>0</v>
      </c>
      <c r="I16" s="290">
        <f t="shared" ref="I16:I17" si="3">F16+G16+H16</f>
        <v>232151142</v>
      </c>
    </row>
    <row r="17" spans="1:9" ht="19.5" customHeight="1" x14ac:dyDescent="0.15">
      <c r="A17" s="456"/>
      <c r="B17" s="435"/>
      <c r="C17" s="436"/>
      <c r="D17" s="291"/>
      <c r="E17" s="291" t="s">
        <v>87</v>
      </c>
      <c r="F17" s="292">
        <v>0</v>
      </c>
      <c r="G17" s="292">
        <f>G15-G16</f>
        <v>0</v>
      </c>
      <c r="H17" s="290">
        <v>0</v>
      </c>
      <c r="I17" s="290">
        <f t="shared" si="3"/>
        <v>0</v>
      </c>
    </row>
    <row r="18" spans="1:9" ht="19.5" customHeight="1" x14ac:dyDescent="0.15">
      <c r="A18" s="457"/>
      <c r="B18" s="453"/>
      <c r="C18" s="459" t="s">
        <v>157</v>
      </c>
      <c r="D18" s="293"/>
      <c r="E18" s="293" t="s">
        <v>85</v>
      </c>
      <c r="F18" s="294">
        <f>F15</f>
        <v>0</v>
      </c>
      <c r="G18" s="295">
        <f>G15</f>
        <v>232151142</v>
      </c>
      <c r="H18" s="294">
        <v>0</v>
      </c>
      <c r="I18" s="295">
        <f>F18+G18+H18</f>
        <v>232151142</v>
      </c>
    </row>
    <row r="19" spans="1:9" ht="19.5" customHeight="1" x14ac:dyDescent="0.15">
      <c r="A19" s="457"/>
      <c r="B19" s="453"/>
      <c r="C19" s="460"/>
      <c r="D19" s="293"/>
      <c r="E19" s="293" t="s">
        <v>86</v>
      </c>
      <c r="F19" s="294">
        <f>F16</f>
        <v>0</v>
      </c>
      <c r="G19" s="295">
        <f>G16</f>
        <v>232151142</v>
      </c>
      <c r="H19" s="294">
        <v>0</v>
      </c>
      <c r="I19" s="295">
        <f t="shared" ref="I19:I23" si="4">F19+G19+H19</f>
        <v>232151142</v>
      </c>
    </row>
    <row r="20" spans="1:9" ht="19.5" customHeight="1" x14ac:dyDescent="0.15">
      <c r="A20" s="457"/>
      <c r="B20" s="454"/>
      <c r="C20" s="461"/>
      <c r="D20" s="293"/>
      <c r="E20" s="293" t="s">
        <v>87</v>
      </c>
      <c r="F20" s="295">
        <v>0</v>
      </c>
      <c r="G20" s="295">
        <f>G17</f>
        <v>0</v>
      </c>
      <c r="H20" s="294">
        <v>0</v>
      </c>
      <c r="I20" s="295">
        <f t="shared" si="4"/>
        <v>0</v>
      </c>
    </row>
    <row r="21" spans="1:9" ht="19.5" customHeight="1" x14ac:dyDescent="0.15">
      <c r="A21" s="457"/>
      <c r="B21" s="427" t="s">
        <v>106</v>
      </c>
      <c r="C21" s="428"/>
      <c r="D21" s="293"/>
      <c r="E21" s="293" t="s">
        <v>85</v>
      </c>
      <c r="F21" s="294">
        <f>F18</f>
        <v>0</v>
      </c>
      <c r="G21" s="295">
        <f>G18</f>
        <v>232151142</v>
      </c>
      <c r="H21" s="294">
        <v>0</v>
      </c>
      <c r="I21" s="295">
        <f t="shared" si="4"/>
        <v>232151142</v>
      </c>
    </row>
    <row r="22" spans="1:9" ht="19.5" customHeight="1" x14ac:dyDescent="0.15">
      <c r="A22" s="457"/>
      <c r="B22" s="429"/>
      <c r="C22" s="430"/>
      <c r="D22" s="293"/>
      <c r="E22" s="293" t="s">
        <v>86</v>
      </c>
      <c r="F22" s="294">
        <f>F19</f>
        <v>0</v>
      </c>
      <c r="G22" s="295">
        <f>G19</f>
        <v>232151142</v>
      </c>
      <c r="H22" s="294">
        <v>0</v>
      </c>
      <c r="I22" s="295">
        <f t="shared" si="4"/>
        <v>232151142</v>
      </c>
    </row>
    <row r="23" spans="1:9" ht="19.5" customHeight="1" x14ac:dyDescent="0.15">
      <c r="A23" s="458"/>
      <c r="B23" s="431"/>
      <c r="C23" s="432"/>
      <c r="D23" s="293"/>
      <c r="E23" s="293" t="s">
        <v>87</v>
      </c>
      <c r="F23" s="295">
        <f>F20</f>
        <v>0</v>
      </c>
      <c r="G23" s="295">
        <f>G20</f>
        <v>0</v>
      </c>
      <c r="H23" s="294">
        <v>0</v>
      </c>
      <c r="I23" s="295">
        <f t="shared" si="4"/>
        <v>0</v>
      </c>
    </row>
    <row r="24" spans="1:9" ht="19.5" customHeight="1" x14ac:dyDescent="0.15">
      <c r="A24" s="446" t="s">
        <v>207</v>
      </c>
      <c r="B24" s="450" t="s">
        <v>207</v>
      </c>
      <c r="C24" s="434" t="s">
        <v>156</v>
      </c>
      <c r="D24" s="291"/>
      <c r="E24" s="291" t="s">
        <v>85</v>
      </c>
      <c r="F24" s="290"/>
      <c r="G24" s="292">
        <f>'1) 세입세출 총괄'!D15</f>
        <v>100000</v>
      </c>
      <c r="H24" s="290">
        <v>0</v>
      </c>
      <c r="I24" s="290">
        <f>F24+G24+H24</f>
        <v>100000</v>
      </c>
    </row>
    <row r="25" spans="1:9" ht="19.5" customHeight="1" x14ac:dyDescent="0.15">
      <c r="A25" s="446"/>
      <c r="B25" s="451"/>
      <c r="C25" s="435"/>
      <c r="D25" s="291"/>
      <c r="E25" s="291" t="s">
        <v>86</v>
      </c>
      <c r="F25" s="290"/>
      <c r="G25" s="292">
        <f>'1) 세입세출 총괄'!E15</f>
        <v>190442</v>
      </c>
      <c r="H25" s="290">
        <v>0</v>
      </c>
      <c r="I25" s="290">
        <f t="shared" ref="I25:I29" si="5">F25+G25+H25</f>
        <v>190442</v>
      </c>
    </row>
    <row r="26" spans="1:9" ht="19.5" customHeight="1" x14ac:dyDescent="0.15">
      <c r="A26" s="446"/>
      <c r="B26" s="451"/>
      <c r="C26" s="436"/>
      <c r="D26" s="291"/>
      <c r="E26" s="291" t="s">
        <v>87</v>
      </c>
      <c r="F26" s="292">
        <f>F24-F25</f>
        <v>0</v>
      </c>
      <c r="G26" s="292">
        <f>G24-G25</f>
        <v>-90442</v>
      </c>
      <c r="H26" s="290">
        <v>0</v>
      </c>
      <c r="I26" s="290">
        <f t="shared" si="5"/>
        <v>-90442</v>
      </c>
    </row>
    <row r="27" spans="1:9" ht="19.5" customHeight="1" x14ac:dyDescent="0.15">
      <c r="A27" s="446"/>
      <c r="B27" s="451"/>
      <c r="C27" s="434" t="s">
        <v>192</v>
      </c>
      <c r="D27" s="291"/>
      <c r="E27" s="291" t="s">
        <v>85</v>
      </c>
      <c r="F27" s="290"/>
      <c r="G27" s="292">
        <f>'1) 세입세출 총괄'!D16</f>
        <v>2400000</v>
      </c>
      <c r="H27" s="290">
        <v>0</v>
      </c>
      <c r="I27" s="290">
        <f t="shared" si="5"/>
        <v>2400000</v>
      </c>
    </row>
    <row r="28" spans="1:9" ht="19.5" customHeight="1" x14ac:dyDescent="0.15">
      <c r="A28" s="446"/>
      <c r="B28" s="451"/>
      <c r="C28" s="435"/>
      <c r="D28" s="291"/>
      <c r="E28" s="291" t="s">
        <v>86</v>
      </c>
      <c r="F28" s="290"/>
      <c r="G28" s="292">
        <f>'1) 세입세출 총괄'!E16</f>
        <v>5112338</v>
      </c>
      <c r="H28" s="290">
        <v>0</v>
      </c>
      <c r="I28" s="290">
        <f t="shared" si="5"/>
        <v>5112338</v>
      </c>
    </row>
    <row r="29" spans="1:9" ht="19.5" customHeight="1" x14ac:dyDescent="0.15">
      <c r="A29" s="446"/>
      <c r="B29" s="451"/>
      <c r="C29" s="435"/>
      <c r="D29" s="291"/>
      <c r="E29" s="291" t="s">
        <v>87</v>
      </c>
      <c r="F29" s="292">
        <f>F27-F28</f>
        <v>0</v>
      </c>
      <c r="G29" s="292">
        <f>G27-G28</f>
        <v>-2712338</v>
      </c>
      <c r="H29" s="290">
        <v>0</v>
      </c>
      <c r="I29" s="290">
        <f t="shared" si="5"/>
        <v>-2712338</v>
      </c>
    </row>
    <row r="30" spans="1:9" ht="19.5" customHeight="1" x14ac:dyDescent="0.15">
      <c r="A30" s="446"/>
      <c r="B30" s="451"/>
      <c r="C30" s="448" t="s">
        <v>157</v>
      </c>
      <c r="D30" s="293"/>
      <c r="E30" s="293" t="s">
        <v>85</v>
      </c>
      <c r="F30" s="294">
        <f>F24+F27</f>
        <v>0</v>
      </c>
      <c r="G30" s="295">
        <f>G24+G27</f>
        <v>2500000</v>
      </c>
      <c r="H30" s="294">
        <v>0</v>
      </c>
      <c r="I30" s="295">
        <f>F30+G30+H30</f>
        <v>2500000</v>
      </c>
    </row>
    <row r="31" spans="1:9" ht="19.5" customHeight="1" x14ac:dyDescent="0.15">
      <c r="A31" s="446"/>
      <c r="B31" s="451"/>
      <c r="C31" s="449"/>
      <c r="D31" s="293"/>
      <c r="E31" s="293" t="s">
        <v>86</v>
      </c>
      <c r="F31" s="294">
        <f>F25+F28</f>
        <v>0</v>
      </c>
      <c r="G31" s="295">
        <f>G25+G28</f>
        <v>5302780</v>
      </c>
      <c r="H31" s="294">
        <v>0</v>
      </c>
      <c r="I31" s="295">
        <f t="shared" ref="I31:I35" si="6">F31+G31+H31</f>
        <v>5302780</v>
      </c>
    </row>
    <row r="32" spans="1:9" ht="19.5" customHeight="1" x14ac:dyDescent="0.15">
      <c r="A32" s="446"/>
      <c r="B32" s="452"/>
      <c r="C32" s="449"/>
      <c r="D32" s="293"/>
      <c r="E32" s="293" t="s">
        <v>87</v>
      </c>
      <c r="F32" s="294">
        <f>F26+F29</f>
        <v>0</v>
      </c>
      <c r="G32" s="295">
        <f>G30-G31</f>
        <v>-2802780</v>
      </c>
      <c r="H32" s="294">
        <v>0</v>
      </c>
      <c r="I32" s="295">
        <f t="shared" si="6"/>
        <v>-2802780</v>
      </c>
    </row>
    <row r="33" spans="1:9" ht="19.5" customHeight="1" x14ac:dyDescent="0.15">
      <c r="A33" s="446"/>
      <c r="B33" s="427" t="s">
        <v>106</v>
      </c>
      <c r="C33" s="428"/>
      <c r="D33" s="293"/>
      <c r="E33" s="293" t="s">
        <v>85</v>
      </c>
      <c r="F33" s="294">
        <f>F30</f>
        <v>0</v>
      </c>
      <c r="G33" s="295">
        <f>G30</f>
        <v>2500000</v>
      </c>
      <c r="H33" s="294">
        <v>0</v>
      </c>
      <c r="I33" s="295">
        <f t="shared" si="6"/>
        <v>2500000</v>
      </c>
    </row>
    <row r="34" spans="1:9" ht="19.5" customHeight="1" x14ac:dyDescent="0.15">
      <c r="A34" s="446"/>
      <c r="B34" s="429"/>
      <c r="C34" s="430"/>
      <c r="D34" s="293"/>
      <c r="E34" s="293" t="s">
        <v>86</v>
      </c>
      <c r="F34" s="294">
        <f>F31</f>
        <v>0</v>
      </c>
      <c r="G34" s="295">
        <f>G31</f>
        <v>5302780</v>
      </c>
      <c r="H34" s="294">
        <v>0</v>
      </c>
      <c r="I34" s="295">
        <f t="shared" si="6"/>
        <v>5302780</v>
      </c>
    </row>
    <row r="35" spans="1:9" ht="19.5" customHeight="1" x14ac:dyDescent="0.15">
      <c r="A35" s="447"/>
      <c r="B35" s="431"/>
      <c r="C35" s="432"/>
      <c r="D35" s="293"/>
      <c r="E35" s="293" t="s">
        <v>87</v>
      </c>
      <c r="F35" s="294">
        <f>F32</f>
        <v>0</v>
      </c>
      <c r="G35" s="295">
        <f>G33-G34</f>
        <v>-2802780</v>
      </c>
      <c r="H35" s="294">
        <v>0</v>
      </c>
      <c r="I35" s="295">
        <f t="shared" si="6"/>
        <v>-2802780</v>
      </c>
    </row>
    <row r="36" spans="1:9" ht="19.5" customHeight="1" x14ac:dyDescent="0.15">
      <c r="A36" s="418" t="s">
        <v>89</v>
      </c>
      <c r="B36" s="419"/>
      <c r="C36" s="419"/>
      <c r="D36" s="420"/>
      <c r="E36" s="352" t="s">
        <v>85</v>
      </c>
      <c r="F36" s="353">
        <f>SUM(F12+F21+F33)</f>
        <v>0</v>
      </c>
      <c r="G36" s="353">
        <f>SUM(G12+G21+G33)</f>
        <v>5559451142</v>
      </c>
      <c r="H36" s="353">
        <f t="shared" ref="G36:H37" si="7">SUM(H12+H21+H33)</f>
        <v>0</v>
      </c>
      <c r="I36" s="353">
        <f>F36+G36+H36</f>
        <v>5559451142</v>
      </c>
    </row>
    <row r="37" spans="1:9" ht="19.5" customHeight="1" x14ac:dyDescent="0.15">
      <c r="A37" s="421"/>
      <c r="B37" s="422"/>
      <c r="C37" s="422"/>
      <c r="D37" s="423"/>
      <c r="E37" s="354" t="s">
        <v>86</v>
      </c>
      <c r="F37" s="353">
        <f>SUM(F13+F22+F34)</f>
        <v>0</v>
      </c>
      <c r="G37" s="353">
        <f t="shared" si="7"/>
        <v>4945308132</v>
      </c>
      <c r="H37" s="353">
        <f t="shared" si="7"/>
        <v>0</v>
      </c>
      <c r="I37" s="353">
        <f t="shared" ref="I37:I38" si="8">F37+G37+H37</f>
        <v>4945308132</v>
      </c>
    </row>
    <row r="38" spans="1:9" ht="19.5" customHeight="1" x14ac:dyDescent="0.15">
      <c r="A38" s="424"/>
      <c r="B38" s="425"/>
      <c r="C38" s="425"/>
      <c r="D38" s="426"/>
      <c r="E38" s="354" t="s">
        <v>87</v>
      </c>
      <c r="F38" s="355">
        <f>F36-F37</f>
        <v>0</v>
      </c>
      <c r="G38" s="355">
        <f>G37-G36</f>
        <v>-614143010</v>
      </c>
      <c r="H38" s="355">
        <f>H37-H36</f>
        <v>0</v>
      </c>
      <c r="I38" s="353">
        <f t="shared" si="8"/>
        <v>-614143010</v>
      </c>
    </row>
    <row r="39" spans="1:9" ht="17.25" customHeight="1" x14ac:dyDescent="0.15"/>
  </sheetData>
  <mergeCells count="24">
    <mergeCell ref="C9:C11"/>
    <mergeCell ref="B6:B11"/>
    <mergeCell ref="B12:C14"/>
    <mergeCell ref="A6:A14"/>
    <mergeCell ref="C18:C20"/>
    <mergeCell ref="A15:A23"/>
    <mergeCell ref="B21:C23"/>
    <mergeCell ref="B15:B20"/>
    <mergeCell ref="A36:D38"/>
    <mergeCell ref="B33:C35"/>
    <mergeCell ref="A2:J2"/>
    <mergeCell ref="C24:C26"/>
    <mergeCell ref="E4:E5"/>
    <mergeCell ref="G4:G5"/>
    <mergeCell ref="I4:I5"/>
    <mergeCell ref="C6:C8"/>
    <mergeCell ref="A4:D4"/>
    <mergeCell ref="C15:C17"/>
    <mergeCell ref="F4:F5"/>
    <mergeCell ref="H4:H5"/>
    <mergeCell ref="C27:C29"/>
    <mergeCell ref="A24:A35"/>
    <mergeCell ref="C30:C32"/>
    <mergeCell ref="B24:B3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99"/>
  <sheetViews>
    <sheetView view="pageBreakPreview" topLeftCell="A81" zoomScaleNormal="115" zoomScaleSheetLayoutView="100" workbookViewId="0">
      <selection activeCell="F101" sqref="F101"/>
    </sheetView>
  </sheetViews>
  <sheetFormatPr defaultColWidth="8.88671875" defaultRowHeight="13.5" x14ac:dyDescent="0.15"/>
  <cols>
    <col min="1" max="2" width="11.77734375" style="194" customWidth="1"/>
    <col min="3" max="3" width="15.109375" style="194" bestFit="1" customWidth="1"/>
    <col min="4" max="4" width="11.77734375" style="194" customWidth="1"/>
    <col min="5" max="5" width="13.77734375" style="335" customWidth="1"/>
    <col min="6" max="8" width="13.77734375" style="194" customWidth="1"/>
    <col min="9" max="16384" width="8.88671875" style="194"/>
  </cols>
  <sheetData>
    <row r="1" spans="1:9" customFormat="1" ht="27" x14ac:dyDescent="0.15">
      <c r="A1" s="433" t="s">
        <v>209</v>
      </c>
      <c r="B1" s="433"/>
      <c r="C1" s="433"/>
      <c r="D1" s="433"/>
      <c r="E1" s="433"/>
      <c r="F1" s="433"/>
      <c r="G1" s="433"/>
      <c r="H1" s="433"/>
      <c r="I1" s="433"/>
    </row>
    <row r="2" spans="1:9" customFormat="1" ht="19.5" customHeight="1" x14ac:dyDescent="0.15">
      <c r="A2" s="9"/>
      <c r="B2" s="9"/>
      <c r="C2" s="9"/>
      <c r="D2" s="192"/>
      <c r="E2" s="331"/>
      <c r="F2" s="192"/>
      <c r="G2" s="192"/>
      <c r="H2" s="193" t="s">
        <v>151</v>
      </c>
      <c r="I2" s="193"/>
    </row>
    <row r="3" spans="1:9" ht="27" customHeight="1" x14ac:dyDescent="0.15">
      <c r="A3" s="442" t="s">
        <v>79</v>
      </c>
      <c r="B3" s="443"/>
      <c r="C3" s="443"/>
      <c r="D3" s="437" t="s">
        <v>80</v>
      </c>
      <c r="E3" s="480" t="s">
        <v>158</v>
      </c>
      <c r="F3" s="437" t="s">
        <v>160</v>
      </c>
      <c r="G3" s="437" t="s">
        <v>159</v>
      </c>
      <c r="H3" s="437" t="s">
        <v>81</v>
      </c>
    </row>
    <row r="4" spans="1:9" ht="27" customHeight="1" x14ac:dyDescent="0.15">
      <c r="A4" s="195" t="s">
        <v>82</v>
      </c>
      <c r="B4" s="195" t="s">
        <v>83</v>
      </c>
      <c r="C4" s="195" t="s">
        <v>84</v>
      </c>
      <c r="D4" s="438"/>
      <c r="E4" s="481"/>
      <c r="F4" s="438"/>
      <c r="G4" s="445"/>
      <c r="H4" s="438"/>
    </row>
    <row r="5" spans="1:9" ht="24.75" customHeight="1" x14ac:dyDescent="0.15">
      <c r="A5" s="468" t="s">
        <v>90</v>
      </c>
      <c r="B5" s="468" t="s">
        <v>91</v>
      </c>
      <c r="C5" s="477" t="s">
        <v>92</v>
      </c>
      <c r="D5" s="296" t="s">
        <v>85</v>
      </c>
      <c r="E5" s="330"/>
      <c r="F5" s="290">
        <f>'1) 세입세출 총괄'!J9</f>
        <v>3210990000</v>
      </c>
      <c r="G5" s="290"/>
      <c r="H5" s="290"/>
    </row>
    <row r="6" spans="1:9" ht="24.75" customHeight="1" x14ac:dyDescent="0.15">
      <c r="A6" s="469"/>
      <c r="B6" s="469"/>
      <c r="C6" s="478"/>
      <c r="D6" s="297" t="s">
        <v>86</v>
      </c>
      <c r="E6" s="330"/>
      <c r="F6" s="292">
        <f>'1) 세입세출 총괄'!K9</f>
        <v>2706856046</v>
      </c>
      <c r="G6" s="290"/>
      <c r="H6" s="290"/>
    </row>
    <row r="7" spans="1:9" ht="24.75" customHeight="1" x14ac:dyDescent="0.15">
      <c r="A7" s="469"/>
      <c r="B7" s="469"/>
      <c r="C7" s="479"/>
      <c r="D7" s="297" t="s">
        <v>87</v>
      </c>
      <c r="E7" s="330"/>
      <c r="F7" s="292">
        <f>F5-F6</f>
        <v>504133954</v>
      </c>
      <c r="G7" s="290"/>
      <c r="H7" s="290"/>
    </row>
    <row r="8" spans="1:9" ht="24.75" customHeight="1" x14ac:dyDescent="0.15">
      <c r="A8" s="469"/>
      <c r="B8" s="469"/>
      <c r="C8" s="477" t="s">
        <v>93</v>
      </c>
      <c r="D8" s="297" t="s">
        <v>85</v>
      </c>
      <c r="E8" s="330"/>
      <c r="F8" s="292">
        <f>'1) 세입세출 총괄'!J10</f>
        <v>1253160000</v>
      </c>
      <c r="G8" s="290"/>
      <c r="H8" s="290"/>
    </row>
    <row r="9" spans="1:9" ht="24.75" customHeight="1" x14ac:dyDescent="0.15">
      <c r="A9" s="469"/>
      <c r="B9" s="469"/>
      <c r="C9" s="478"/>
      <c r="D9" s="297" t="s">
        <v>86</v>
      </c>
      <c r="E9" s="330"/>
      <c r="F9" s="292">
        <f>'1) 세입세출 총괄'!K10</f>
        <v>1173024883</v>
      </c>
      <c r="G9" s="290"/>
      <c r="H9" s="290"/>
    </row>
    <row r="10" spans="1:9" ht="24.75" customHeight="1" x14ac:dyDescent="0.15">
      <c r="A10" s="469"/>
      <c r="B10" s="469"/>
      <c r="C10" s="479"/>
      <c r="D10" s="297" t="s">
        <v>87</v>
      </c>
      <c r="E10" s="330"/>
      <c r="F10" s="292">
        <f>F8-F9</f>
        <v>80135117</v>
      </c>
      <c r="G10" s="290"/>
      <c r="H10" s="290"/>
    </row>
    <row r="11" spans="1:9" ht="24.75" customHeight="1" x14ac:dyDescent="0.15">
      <c r="A11" s="469"/>
      <c r="B11" s="469"/>
      <c r="C11" s="477" t="s">
        <v>155</v>
      </c>
      <c r="D11" s="297" t="s">
        <v>85</v>
      </c>
      <c r="E11" s="330"/>
      <c r="F11" s="292">
        <f>'1) 세입세출 총괄'!J11</f>
        <v>372012000</v>
      </c>
      <c r="G11" s="290"/>
      <c r="H11" s="290"/>
    </row>
    <row r="12" spans="1:9" ht="24.75" customHeight="1" x14ac:dyDescent="0.15">
      <c r="A12" s="469"/>
      <c r="B12" s="469"/>
      <c r="C12" s="478"/>
      <c r="D12" s="297" t="s">
        <v>86</v>
      </c>
      <c r="E12" s="330"/>
      <c r="F12" s="292">
        <f>'1) 세입세출 총괄'!K11</f>
        <v>308541640</v>
      </c>
      <c r="G12" s="290"/>
      <c r="H12" s="290"/>
    </row>
    <row r="13" spans="1:9" ht="24.75" customHeight="1" x14ac:dyDescent="0.15">
      <c r="A13" s="469"/>
      <c r="B13" s="469"/>
      <c r="C13" s="479"/>
      <c r="D13" s="297" t="s">
        <v>87</v>
      </c>
      <c r="E13" s="330"/>
      <c r="F13" s="292">
        <f>F11-F12</f>
        <v>63470360</v>
      </c>
      <c r="G13" s="290"/>
      <c r="H13" s="290"/>
    </row>
    <row r="14" spans="1:9" ht="24.75" customHeight="1" x14ac:dyDescent="0.15">
      <c r="A14" s="469"/>
      <c r="B14" s="469"/>
      <c r="C14" s="477" t="s">
        <v>204</v>
      </c>
      <c r="D14" s="297" t="s">
        <v>85</v>
      </c>
      <c r="E14" s="330"/>
      <c r="F14" s="292">
        <f>'1) 세입세출 총괄'!J12</f>
        <v>384180000</v>
      </c>
      <c r="G14" s="290"/>
      <c r="H14" s="290"/>
    </row>
    <row r="15" spans="1:9" ht="24.75" customHeight="1" x14ac:dyDescent="0.15">
      <c r="A15" s="469"/>
      <c r="B15" s="469"/>
      <c r="C15" s="478"/>
      <c r="D15" s="297" t="s">
        <v>86</v>
      </c>
      <c r="E15" s="330"/>
      <c r="F15" s="292">
        <f>'1) 세입세출 총괄'!K12</f>
        <v>280928080</v>
      </c>
      <c r="G15" s="290"/>
      <c r="H15" s="290"/>
    </row>
    <row r="16" spans="1:9" ht="24.75" customHeight="1" x14ac:dyDescent="0.15">
      <c r="A16" s="469"/>
      <c r="B16" s="469"/>
      <c r="C16" s="479"/>
      <c r="D16" s="297" t="s">
        <v>87</v>
      </c>
      <c r="E16" s="330"/>
      <c r="F16" s="292">
        <f>F14-F15</f>
        <v>103251920</v>
      </c>
      <c r="G16" s="290"/>
      <c r="H16" s="290"/>
    </row>
    <row r="17" spans="1:8" ht="24.75" customHeight="1" x14ac:dyDescent="0.15">
      <c r="A17" s="469"/>
      <c r="B17" s="469"/>
      <c r="C17" s="298"/>
      <c r="D17" s="299" t="s">
        <v>85</v>
      </c>
      <c r="E17" s="332"/>
      <c r="F17" s="295">
        <f>F5+F8+F11+F14</f>
        <v>5220342000</v>
      </c>
      <c r="G17" s="294"/>
      <c r="H17" s="295"/>
    </row>
    <row r="18" spans="1:8" ht="24.75" customHeight="1" x14ac:dyDescent="0.15">
      <c r="A18" s="469"/>
      <c r="B18" s="469"/>
      <c r="C18" s="300" t="s">
        <v>190</v>
      </c>
      <c r="D18" s="299" t="s">
        <v>86</v>
      </c>
      <c r="E18" s="332"/>
      <c r="F18" s="295">
        <f>F6+F9+F12+F15</f>
        <v>4469350649</v>
      </c>
      <c r="G18" s="294"/>
      <c r="H18" s="295"/>
    </row>
    <row r="19" spans="1:8" ht="24.75" customHeight="1" x14ac:dyDescent="0.15">
      <c r="A19" s="469"/>
      <c r="B19" s="470"/>
      <c r="C19" s="301"/>
      <c r="D19" s="299" t="s">
        <v>87</v>
      </c>
      <c r="E19" s="332"/>
      <c r="F19" s="295">
        <f>F17-F18</f>
        <v>750991351</v>
      </c>
      <c r="G19" s="294"/>
      <c r="H19" s="295"/>
    </row>
    <row r="20" spans="1:8" ht="24.75" customHeight="1" x14ac:dyDescent="0.15">
      <c r="A20" s="469"/>
      <c r="B20" s="468" t="s">
        <v>94</v>
      </c>
      <c r="C20" s="477" t="s">
        <v>35</v>
      </c>
      <c r="D20" s="297" t="s">
        <v>85</v>
      </c>
      <c r="E20" s="330"/>
      <c r="F20" s="292"/>
      <c r="G20" s="290"/>
      <c r="H20" s="290"/>
    </row>
    <row r="21" spans="1:8" ht="24.75" customHeight="1" x14ac:dyDescent="0.15">
      <c r="A21" s="469"/>
      <c r="B21" s="469"/>
      <c r="C21" s="478"/>
      <c r="D21" s="297" t="s">
        <v>86</v>
      </c>
      <c r="E21" s="330"/>
      <c r="F21" s="292">
        <f>'1) 세입세출 총괄'!K14</f>
        <v>904700</v>
      </c>
      <c r="G21" s="290"/>
      <c r="H21" s="290"/>
    </row>
    <row r="22" spans="1:8" ht="24.75" customHeight="1" x14ac:dyDescent="0.15">
      <c r="A22" s="469"/>
      <c r="B22" s="469"/>
      <c r="C22" s="479"/>
      <c r="D22" s="297" t="s">
        <v>87</v>
      </c>
      <c r="E22" s="330"/>
      <c r="F22" s="292">
        <f>F20-F21</f>
        <v>-904700</v>
      </c>
      <c r="G22" s="290"/>
      <c r="H22" s="290"/>
    </row>
    <row r="23" spans="1:8" ht="24.75" customHeight="1" x14ac:dyDescent="0.15">
      <c r="A23" s="469"/>
      <c r="B23" s="469"/>
      <c r="C23" s="477" t="s">
        <v>271</v>
      </c>
      <c r="D23" s="297" t="s">
        <v>85</v>
      </c>
      <c r="E23" s="330"/>
      <c r="F23" s="292">
        <f>'1) 세입세출 총괄'!J15</f>
        <v>4400000</v>
      </c>
      <c r="G23" s="290"/>
      <c r="H23" s="290"/>
    </row>
    <row r="24" spans="1:8" ht="24.75" customHeight="1" x14ac:dyDescent="0.15">
      <c r="A24" s="469"/>
      <c r="B24" s="469"/>
      <c r="C24" s="478"/>
      <c r="D24" s="297" t="s">
        <v>86</v>
      </c>
      <c r="E24" s="330"/>
      <c r="F24" s="292">
        <f>'1) 세입세출 총괄'!K15</f>
        <v>3276061</v>
      </c>
      <c r="G24" s="290"/>
      <c r="H24" s="290"/>
    </row>
    <row r="25" spans="1:8" ht="24.75" customHeight="1" x14ac:dyDescent="0.15">
      <c r="A25" s="469"/>
      <c r="B25" s="469"/>
      <c r="C25" s="479"/>
      <c r="D25" s="297" t="s">
        <v>87</v>
      </c>
      <c r="E25" s="330"/>
      <c r="F25" s="292">
        <f>F23-F24</f>
        <v>1123939</v>
      </c>
      <c r="G25" s="290"/>
      <c r="H25" s="290"/>
    </row>
    <row r="26" spans="1:8" ht="24.75" customHeight="1" x14ac:dyDescent="0.15">
      <c r="A26" s="469"/>
      <c r="B26" s="469"/>
      <c r="C26" s="596" t="s">
        <v>190</v>
      </c>
      <c r="D26" s="299" t="s">
        <v>85</v>
      </c>
      <c r="E26" s="332"/>
      <c r="F26" s="295">
        <f>F20+F23</f>
        <v>4400000</v>
      </c>
      <c r="G26" s="294"/>
      <c r="H26" s="295"/>
    </row>
    <row r="27" spans="1:8" ht="24.75" customHeight="1" x14ac:dyDescent="0.15">
      <c r="A27" s="469"/>
      <c r="B27" s="469"/>
      <c r="C27" s="597"/>
      <c r="D27" s="299" t="s">
        <v>86</v>
      </c>
      <c r="E27" s="332"/>
      <c r="F27" s="295">
        <f>F21+F24</f>
        <v>4180761</v>
      </c>
      <c r="G27" s="294"/>
      <c r="H27" s="295"/>
    </row>
    <row r="28" spans="1:8" ht="24.75" customHeight="1" x14ac:dyDescent="0.15">
      <c r="A28" s="469"/>
      <c r="B28" s="470"/>
      <c r="C28" s="598"/>
      <c r="D28" s="299" t="s">
        <v>87</v>
      </c>
      <c r="E28" s="332"/>
      <c r="F28" s="295">
        <f>F26-F27</f>
        <v>219239</v>
      </c>
      <c r="G28" s="294"/>
      <c r="H28" s="295"/>
    </row>
    <row r="29" spans="1:8" ht="24.75" customHeight="1" x14ac:dyDescent="0.15">
      <c r="A29" s="469"/>
      <c r="B29" s="468" t="s">
        <v>95</v>
      </c>
      <c r="C29" s="468" t="s">
        <v>96</v>
      </c>
      <c r="D29" s="197" t="s">
        <v>85</v>
      </c>
      <c r="E29" s="330"/>
      <c r="F29" s="198">
        <f>'1) 세입세출 총괄'!J17</f>
        <v>1200000</v>
      </c>
      <c r="G29" s="196"/>
      <c r="H29" s="196"/>
    </row>
    <row r="30" spans="1:8" ht="24.75" customHeight="1" x14ac:dyDescent="0.15">
      <c r="A30" s="469"/>
      <c r="B30" s="469"/>
      <c r="C30" s="469"/>
      <c r="D30" s="197" t="s">
        <v>86</v>
      </c>
      <c r="E30" s="330"/>
      <c r="F30" s="198">
        <f>'1) 세입세출 총괄'!K17</f>
        <v>150000</v>
      </c>
      <c r="G30" s="196"/>
      <c r="H30" s="196"/>
    </row>
    <row r="31" spans="1:8" ht="24.75" customHeight="1" x14ac:dyDescent="0.15">
      <c r="A31" s="469"/>
      <c r="B31" s="469"/>
      <c r="C31" s="470"/>
      <c r="D31" s="197" t="s">
        <v>87</v>
      </c>
      <c r="E31" s="330"/>
      <c r="F31" s="198">
        <f>F29-F30</f>
        <v>1050000</v>
      </c>
      <c r="G31" s="196"/>
      <c r="H31" s="196"/>
    </row>
    <row r="32" spans="1:8" ht="24.75" customHeight="1" x14ac:dyDescent="0.15">
      <c r="A32" s="469"/>
      <c r="B32" s="469"/>
      <c r="C32" s="468" t="s">
        <v>97</v>
      </c>
      <c r="D32" s="197" t="s">
        <v>85</v>
      </c>
      <c r="E32" s="330"/>
      <c r="F32" s="198">
        <f>'1) 세입세출 총괄'!J18</f>
        <v>13006300</v>
      </c>
      <c r="G32" s="196"/>
      <c r="H32" s="196"/>
    </row>
    <row r="33" spans="1:8" ht="24.75" customHeight="1" x14ac:dyDescent="0.15">
      <c r="A33" s="469"/>
      <c r="B33" s="469"/>
      <c r="C33" s="469"/>
      <c r="D33" s="197" t="s">
        <v>86</v>
      </c>
      <c r="E33" s="330"/>
      <c r="F33" s="198">
        <f>'1) 세입세출 총괄'!K18</f>
        <v>17612613</v>
      </c>
      <c r="G33" s="196"/>
      <c r="H33" s="196"/>
    </row>
    <row r="34" spans="1:8" ht="24.75" customHeight="1" x14ac:dyDescent="0.15">
      <c r="A34" s="469"/>
      <c r="B34" s="469"/>
      <c r="C34" s="470"/>
      <c r="D34" s="197" t="s">
        <v>87</v>
      </c>
      <c r="E34" s="330"/>
      <c r="F34" s="198">
        <f>F32-F33</f>
        <v>-4606313</v>
      </c>
      <c r="G34" s="196"/>
      <c r="H34" s="196"/>
    </row>
    <row r="35" spans="1:8" ht="24.75" customHeight="1" x14ac:dyDescent="0.15">
      <c r="A35" s="469"/>
      <c r="B35" s="469"/>
      <c r="C35" s="468" t="s">
        <v>110</v>
      </c>
      <c r="D35" s="197" t="s">
        <v>85</v>
      </c>
      <c r="E35" s="330"/>
      <c r="F35" s="198">
        <f>'1) 세입세출 총괄'!J19</f>
        <v>16478000</v>
      </c>
      <c r="G35" s="196"/>
      <c r="H35" s="196"/>
    </row>
    <row r="36" spans="1:8" ht="24.75" customHeight="1" x14ac:dyDescent="0.15">
      <c r="A36" s="469"/>
      <c r="B36" s="469"/>
      <c r="C36" s="469"/>
      <c r="D36" s="197" t="s">
        <v>86</v>
      </c>
      <c r="E36" s="330"/>
      <c r="F36" s="198">
        <f>'1) 세입세출 총괄'!K19</f>
        <v>11427605</v>
      </c>
      <c r="G36" s="196"/>
      <c r="H36" s="196"/>
    </row>
    <row r="37" spans="1:8" ht="24.75" customHeight="1" x14ac:dyDescent="0.15">
      <c r="A37" s="469"/>
      <c r="B37" s="469"/>
      <c r="C37" s="470"/>
      <c r="D37" s="197" t="s">
        <v>87</v>
      </c>
      <c r="E37" s="330"/>
      <c r="F37" s="198">
        <f>F35-F36</f>
        <v>5050395</v>
      </c>
      <c r="G37" s="196"/>
      <c r="H37" s="196"/>
    </row>
    <row r="38" spans="1:8" ht="24.75" customHeight="1" x14ac:dyDescent="0.15">
      <c r="A38" s="469"/>
      <c r="B38" s="469"/>
      <c r="C38" s="468" t="s">
        <v>266</v>
      </c>
      <c r="D38" s="197" t="s">
        <v>85</v>
      </c>
      <c r="E38" s="330"/>
      <c r="F38" s="198">
        <f>'1) 세입세출 총괄'!J20</f>
        <v>1200000</v>
      </c>
      <c r="G38" s="196"/>
      <c r="H38" s="196"/>
    </row>
    <row r="39" spans="1:8" ht="24.75" customHeight="1" x14ac:dyDescent="0.15">
      <c r="A39" s="469"/>
      <c r="B39" s="469"/>
      <c r="C39" s="469"/>
      <c r="D39" s="197" t="s">
        <v>86</v>
      </c>
      <c r="E39" s="330"/>
      <c r="F39" s="198">
        <f>'1) 세입세출 총괄'!K20</f>
        <v>728409</v>
      </c>
      <c r="G39" s="196"/>
      <c r="H39" s="196"/>
    </row>
    <row r="40" spans="1:8" ht="24.75" customHeight="1" x14ac:dyDescent="0.15">
      <c r="A40" s="469"/>
      <c r="B40" s="469"/>
      <c r="C40" s="469"/>
      <c r="D40" s="197" t="s">
        <v>87</v>
      </c>
      <c r="E40" s="330"/>
      <c r="F40" s="198">
        <f>F38-F39</f>
        <v>471591</v>
      </c>
      <c r="G40" s="196"/>
      <c r="H40" s="196"/>
    </row>
    <row r="41" spans="1:8" ht="24.75" customHeight="1" x14ac:dyDescent="0.15">
      <c r="A41" s="469"/>
      <c r="B41" s="469"/>
      <c r="C41" s="477" t="s">
        <v>247</v>
      </c>
      <c r="D41" s="297" t="s">
        <v>85</v>
      </c>
      <c r="E41" s="330"/>
      <c r="F41" s="198">
        <f>'1) 세입세출 총괄'!J21</f>
        <v>52860000</v>
      </c>
      <c r="G41" s="290"/>
      <c r="H41" s="290"/>
    </row>
    <row r="42" spans="1:8" ht="24.75" customHeight="1" x14ac:dyDescent="0.15">
      <c r="A42" s="469"/>
      <c r="B42" s="469"/>
      <c r="C42" s="478"/>
      <c r="D42" s="297" t="s">
        <v>86</v>
      </c>
      <c r="E42" s="330"/>
      <c r="F42" s="198">
        <f>'1) 세입세출 총괄'!K21</f>
        <v>48503230</v>
      </c>
      <c r="G42" s="290"/>
      <c r="H42" s="290"/>
    </row>
    <row r="43" spans="1:8" ht="24.75" customHeight="1" x14ac:dyDescent="0.15">
      <c r="A43" s="469"/>
      <c r="B43" s="469"/>
      <c r="C43" s="478"/>
      <c r="D43" s="297" t="s">
        <v>87</v>
      </c>
      <c r="E43" s="330"/>
      <c r="F43" s="198">
        <f>F41-F42</f>
        <v>4356770</v>
      </c>
      <c r="G43" s="290"/>
      <c r="H43" s="290"/>
    </row>
    <row r="44" spans="1:8" ht="24.75" customHeight="1" x14ac:dyDescent="0.15">
      <c r="A44" s="469"/>
      <c r="B44" s="469"/>
      <c r="C44" s="599" t="s">
        <v>190</v>
      </c>
      <c r="D44" s="199" t="s">
        <v>85</v>
      </c>
      <c r="E44" s="334"/>
      <c r="F44" s="200">
        <f>F29+F32+F35+F38+F41</f>
        <v>84744300</v>
      </c>
      <c r="G44" s="201"/>
      <c r="H44" s="200"/>
    </row>
    <row r="45" spans="1:8" ht="24.75" customHeight="1" x14ac:dyDescent="0.15">
      <c r="A45" s="469"/>
      <c r="B45" s="482"/>
      <c r="C45" s="600"/>
      <c r="D45" s="199" t="s">
        <v>86</v>
      </c>
      <c r="E45" s="334"/>
      <c r="F45" s="200">
        <f>F30+F33+F36+F39+F42</f>
        <v>78421857</v>
      </c>
      <c r="G45" s="201"/>
      <c r="H45" s="200"/>
    </row>
    <row r="46" spans="1:8" ht="24.75" customHeight="1" x14ac:dyDescent="0.15">
      <c r="A46" s="469"/>
      <c r="B46" s="445"/>
      <c r="C46" s="601"/>
      <c r="D46" s="199" t="s">
        <v>87</v>
      </c>
      <c r="E46" s="332"/>
      <c r="F46" s="200">
        <f>F44-F45</f>
        <v>6322443</v>
      </c>
      <c r="G46" s="201"/>
      <c r="H46" s="200"/>
    </row>
    <row r="47" spans="1:8" ht="24.75" customHeight="1" x14ac:dyDescent="0.15">
      <c r="A47" s="469"/>
      <c r="B47" s="483" t="s">
        <v>190</v>
      </c>
      <c r="C47" s="472"/>
      <c r="D47" s="199" t="s">
        <v>85</v>
      </c>
      <c r="E47" s="334"/>
      <c r="F47" s="200">
        <f>F44</f>
        <v>84744300</v>
      </c>
      <c r="G47" s="201"/>
      <c r="H47" s="200"/>
    </row>
    <row r="48" spans="1:8" ht="24.75" customHeight="1" x14ac:dyDescent="0.15">
      <c r="A48" s="469"/>
      <c r="B48" s="473"/>
      <c r="C48" s="474"/>
      <c r="D48" s="199" t="s">
        <v>86</v>
      </c>
      <c r="E48" s="334"/>
      <c r="F48" s="200">
        <f>F45</f>
        <v>78421857</v>
      </c>
      <c r="G48" s="201"/>
      <c r="H48" s="200"/>
    </row>
    <row r="49" spans="1:8" ht="24.75" customHeight="1" x14ac:dyDescent="0.15">
      <c r="A49" s="470"/>
      <c r="B49" s="475"/>
      <c r="C49" s="476"/>
      <c r="D49" s="199" t="s">
        <v>87</v>
      </c>
      <c r="E49" s="332"/>
      <c r="F49" s="200">
        <f>F47-F48</f>
        <v>6322443</v>
      </c>
      <c r="G49" s="201"/>
      <c r="H49" s="200"/>
    </row>
    <row r="50" spans="1:8" ht="24.75" customHeight="1" x14ac:dyDescent="0.15">
      <c r="A50" s="468" t="s">
        <v>245</v>
      </c>
      <c r="B50" s="469"/>
      <c r="C50" s="468" t="s">
        <v>98</v>
      </c>
      <c r="D50" s="197" t="s">
        <v>85</v>
      </c>
      <c r="E50" s="333"/>
      <c r="F50" s="198">
        <f>'1) 세입세출 총괄'!J24</f>
        <v>0</v>
      </c>
      <c r="G50" s="196"/>
      <c r="H50" s="196"/>
    </row>
    <row r="51" spans="1:8" ht="24.75" customHeight="1" x14ac:dyDescent="0.15">
      <c r="A51" s="469"/>
      <c r="B51" s="469"/>
      <c r="C51" s="469"/>
      <c r="D51" s="197" t="s">
        <v>86</v>
      </c>
      <c r="E51" s="333"/>
      <c r="F51" s="198">
        <f>'1) 세입세출 총괄'!K24</f>
        <v>500000</v>
      </c>
      <c r="G51" s="196"/>
      <c r="H51" s="196"/>
    </row>
    <row r="52" spans="1:8" ht="24.75" customHeight="1" x14ac:dyDescent="0.15">
      <c r="A52" s="469"/>
      <c r="B52" s="469"/>
      <c r="C52" s="470"/>
      <c r="D52" s="197" t="s">
        <v>87</v>
      </c>
      <c r="E52" s="330"/>
      <c r="F52" s="198">
        <f>F50-F51</f>
        <v>-500000</v>
      </c>
      <c r="G52" s="196"/>
      <c r="H52" s="196"/>
    </row>
    <row r="53" spans="1:8" ht="24.75" customHeight="1" x14ac:dyDescent="0.15">
      <c r="A53" s="469"/>
      <c r="B53" s="469" t="s">
        <v>248</v>
      </c>
      <c r="C53" s="468" t="s">
        <v>205</v>
      </c>
      <c r="D53" s="197" t="s">
        <v>85</v>
      </c>
      <c r="E53" s="333"/>
      <c r="F53" s="198">
        <f>'1) 세입세출 총괄'!J25</f>
        <v>500000</v>
      </c>
      <c r="G53" s="196"/>
      <c r="H53" s="196"/>
    </row>
    <row r="54" spans="1:8" ht="24.75" customHeight="1" x14ac:dyDescent="0.15">
      <c r="A54" s="469"/>
      <c r="B54" s="469"/>
      <c r="C54" s="469"/>
      <c r="D54" s="197" t="s">
        <v>86</v>
      </c>
      <c r="E54" s="333"/>
      <c r="F54" s="198">
        <f>'1) 세입세출 총괄'!K25</f>
        <v>618750</v>
      </c>
      <c r="G54" s="196"/>
      <c r="H54" s="196"/>
    </row>
    <row r="55" spans="1:8" ht="24.75" customHeight="1" x14ac:dyDescent="0.15">
      <c r="A55" s="469"/>
      <c r="B55" s="469"/>
      <c r="C55" s="469"/>
      <c r="D55" s="197" t="s">
        <v>87</v>
      </c>
      <c r="E55" s="330"/>
      <c r="F55" s="198">
        <f>F53-F54</f>
        <v>-118750</v>
      </c>
      <c r="G55" s="196"/>
      <c r="H55" s="196"/>
    </row>
    <row r="56" spans="1:8" ht="24.75" customHeight="1" x14ac:dyDescent="0.15">
      <c r="A56" s="469"/>
      <c r="B56" s="478"/>
      <c r="C56" s="599" t="s">
        <v>189</v>
      </c>
      <c r="D56" s="199" t="s">
        <v>85</v>
      </c>
      <c r="E56" s="334"/>
      <c r="F56" s="200">
        <f>F50+F53</f>
        <v>500000</v>
      </c>
      <c r="G56" s="201"/>
      <c r="H56" s="200"/>
    </row>
    <row r="57" spans="1:8" ht="24.75" customHeight="1" x14ac:dyDescent="0.15">
      <c r="A57" s="469"/>
      <c r="B57" s="478"/>
      <c r="C57" s="600"/>
      <c r="D57" s="199" t="s">
        <v>86</v>
      </c>
      <c r="E57" s="334"/>
      <c r="F57" s="200">
        <f>F51+F54</f>
        <v>1118750</v>
      </c>
      <c r="G57" s="201"/>
      <c r="H57" s="200"/>
    </row>
    <row r="58" spans="1:8" ht="24.75" customHeight="1" x14ac:dyDescent="0.15">
      <c r="A58" s="469"/>
      <c r="B58" s="479"/>
      <c r="C58" s="601"/>
      <c r="D58" s="199" t="s">
        <v>87</v>
      </c>
      <c r="E58" s="332"/>
      <c r="F58" s="200">
        <f>F56-F57</f>
        <v>-618750</v>
      </c>
      <c r="G58" s="201"/>
      <c r="H58" s="200"/>
    </row>
    <row r="59" spans="1:8" ht="24.75" customHeight="1" x14ac:dyDescent="0.15">
      <c r="A59" s="469"/>
      <c r="B59" s="483" t="s">
        <v>190</v>
      </c>
      <c r="C59" s="472"/>
      <c r="D59" s="199" t="s">
        <v>85</v>
      </c>
      <c r="E59" s="334"/>
      <c r="F59" s="200">
        <f>F56</f>
        <v>500000</v>
      </c>
      <c r="G59" s="201"/>
      <c r="H59" s="200"/>
    </row>
    <row r="60" spans="1:8" ht="24.75" customHeight="1" x14ac:dyDescent="0.15">
      <c r="A60" s="469"/>
      <c r="B60" s="473"/>
      <c r="C60" s="474"/>
      <c r="D60" s="199" t="s">
        <v>86</v>
      </c>
      <c r="E60" s="332"/>
      <c r="F60" s="200">
        <f>F57</f>
        <v>1118750</v>
      </c>
      <c r="G60" s="201"/>
      <c r="H60" s="200"/>
    </row>
    <row r="61" spans="1:8" ht="24.75" customHeight="1" x14ac:dyDescent="0.15">
      <c r="A61" s="470"/>
      <c r="B61" s="475"/>
      <c r="C61" s="476"/>
      <c r="D61" s="199" t="s">
        <v>87</v>
      </c>
      <c r="E61" s="332"/>
      <c r="F61" s="200">
        <f>F59-F60</f>
        <v>-618750</v>
      </c>
      <c r="G61" s="201"/>
      <c r="H61" s="200"/>
    </row>
    <row r="62" spans="1:8" ht="24.75" customHeight="1" x14ac:dyDescent="0.15">
      <c r="A62" s="468" t="s">
        <v>99</v>
      </c>
      <c r="B62" s="468" t="s">
        <v>99</v>
      </c>
      <c r="C62" s="468" t="s">
        <v>224</v>
      </c>
      <c r="D62" s="197" t="s">
        <v>85</v>
      </c>
      <c r="E62" s="330"/>
      <c r="F62" s="198">
        <f>'1) 세입세출 총괄'!J28</f>
        <v>9600000</v>
      </c>
      <c r="G62" s="196"/>
      <c r="H62" s="196"/>
    </row>
    <row r="63" spans="1:8" ht="24.75" customHeight="1" x14ac:dyDescent="0.15">
      <c r="A63" s="469"/>
      <c r="B63" s="469"/>
      <c r="C63" s="469"/>
      <c r="D63" s="197" t="s">
        <v>86</v>
      </c>
      <c r="E63" s="330"/>
      <c r="F63" s="198">
        <f>'1) 세입세출 총괄'!K28</f>
        <v>9960677</v>
      </c>
      <c r="G63" s="196"/>
      <c r="H63" s="196"/>
    </row>
    <row r="64" spans="1:8" ht="24.75" customHeight="1" x14ac:dyDescent="0.15">
      <c r="A64" s="469"/>
      <c r="B64" s="469"/>
      <c r="C64" s="470"/>
      <c r="D64" s="197" t="s">
        <v>87</v>
      </c>
      <c r="E64" s="330"/>
      <c r="F64" s="198">
        <f>F62-F63</f>
        <v>-360677</v>
      </c>
      <c r="G64" s="196"/>
      <c r="H64" s="196"/>
    </row>
    <row r="65" spans="1:8" ht="24.75" customHeight="1" x14ac:dyDescent="0.15">
      <c r="A65" s="469"/>
      <c r="B65" s="469"/>
      <c r="C65" s="202"/>
      <c r="D65" s="339" t="s">
        <v>85</v>
      </c>
      <c r="E65" s="340"/>
      <c r="F65" s="341">
        <f>F62</f>
        <v>9600000</v>
      </c>
      <c r="G65" s="341"/>
      <c r="H65" s="341"/>
    </row>
    <row r="66" spans="1:8" ht="24.75" customHeight="1" x14ac:dyDescent="0.15">
      <c r="A66" s="469"/>
      <c r="B66" s="469"/>
      <c r="C66" s="10" t="s">
        <v>189</v>
      </c>
      <c r="D66" s="339" t="s">
        <v>86</v>
      </c>
      <c r="E66" s="340"/>
      <c r="F66" s="341">
        <f>F63</f>
        <v>9960677</v>
      </c>
      <c r="G66" s="341"/>
      <c r="H66" s="341"/>
    </row>
    <row r="67" spans="1:8" ht="24.75" customHeight="1" x14ac:dyDescent="0.15">
      <c r="A67" s="469"/>
      <c r="B67" s="470"/>
      <c r="C67" s="203"/>
      <c r="D67" s="339" t="s">
        <v>87</v>
      </c>
      <c r="E67" s="332"/>
      <c r="F67" s="341">
        <f>F65-F66</f>
        <v>-360677</v>
      </c>
      <c r="G67" s="341"/>
      <c r="H67" s="341"/>
    </row>
    <row r="68" spans="1:8" ht="24.75" customHeight="1" x14ac:dyDescent="0.15">
      <c r="A68" s="469"/>
      <c r="B68" s="471" t="s">
        <v>190</v>
      </c>
      <c r="C68" s="472"/>
      <c r="D68" s="339" t="s">
        <v>85</v>
      </c>
      <c r="E68" s="340"/>
      <c r="F68" s="341">
        <f>F65</f>
        <v>9600000</v>
      </c>
      <c r="G68" s="341"/>
      <c r="H68" s="341"/>
    </row>
    <row r="69" spans="1:8" ht="24.75" customHeight="1" x14ac:dyDescent="0.15">
      <c r="A69" s="469"/>
      <c r="B69" s="473"/>
      <c r="C69" s="474"/>
      <c r="D69" s="339" t="s">
        <v>86</v>
      </c>
      <c r="E69" s="340"/>
      <c r="F69" s="341">
        <f>F66</f>
        <v>9960677</v>
      </c>
      <c r="G69" s="341"/>
      <c r="H69" s="341"/>
    </row>
    <row r="70" spans="1:8" ht="24.75" customHeight="1" x14ac:dyDescent="0.15">
      <c r="A70" s="470"/>
      <c r="B70" s="475"/>
      <c r="C70" s="476"/>
      <c r="D70" s="339" t="s">
        <v>87</v>
      </c>
      <c r="E70" s="332"/>
      <c r="F70" s="341">
        <f>F68-F69</f>
        <v>-360677</v>
      </c>
      <c r="G70" s="341"/>
      <c r="H70" s="341"/>
    </row>
    <row r="71" spans="1:8" ht="24.75" customHeight="1" x14ac:dyDescent="0.15">
      <c r="A71" s="468" t="s">
        <v>100</v>
      </c>
      <c r="B71" s="468" t="s">
        <v>100</v>
      </c>
      <c r="C71" s="468" t="s">
        <v>101</v>
      </c>
      <c r="D71" s="197" t="s">
        <v>85</v>
      </c>
      <c r="E71" s="330"/>
      <c r="F71" s="198">
        <f>'1) 세입세출 총괄'!J31</f>
        <v>1713700</v>
      </c>
      <c r="G71" s="198"/>
      <c r="H71" s="198"/>
    </row>
    <row r="72" spans="1:8" ht="24.75" customHeight="1" x14ac:dyDescent="0.15">
      <c r="A72" s="469"/>
      <c r="B72" s="469"/>
      <c r="C72" s="469"/>
      <c r="D72" s="197" t="s">
        <v>86</v>
      </c>
      <c r="E72" s="330"/>
      <c r="F72" s="198">
        <f>'1) 세입세출 총괄'!K31</f>
        <v>0</v>
      </c>
      <c r="G72" s="196"/>
      <c r="H72" s="196"/>
    </row>
    <row r="73" spans="1:8" ht="24.75" customHeight="1" x14ac:dyDescent="0.15">
      <c r="A73" s="469"/>
      <c r="B73" s="469"/>
      <c r="C73" s="470"/>
      <c r="D73" s="197" t="s">
        <v>87</v>
      </c>
      <c r="E73" s="330"/>
      <c r="F73" s="198">
        <f>F71-F72</f>
        <v>1713700</v>
      </c>
      <c r="G73" s="196"/>
      <c r="H73" s="196"/>
    </row>
    <row r="74" spans="1:8" ht="24.75" customHeight="1" x14ac:dyDescent="0.15">
      <c r="A74" s="469"/>
      <c r="B74" s="469"/>
      <c r="C74" s="468" t="s">
        <v>236</v>
      </c>
      <c r="D74" s="197" t="s">
        <v>85</v>
      </c>
      <c r="E74" s="330"/>
      <c r="F74" s="198">
        <f>'1) 세입세출 총괄'!J32</f>
        <v>6000000</v>
      </c>
      <c r="G74" s="196"/>
      <c r="H74" s="198"/>
    </row>
    <row r="75" spans="1:8" ht="24.75" customHeight="1" x14ac:dyDescent="0.15">
      <c r="A75" s="469"/>
      <c r="B75" s="469"/>
      <c r="C75" s="469"/>
      <c r="D75" s="197" t="s">
        <v>86</v>
      </c>
      <c r="E75" s="330"/>
      <c r="F75" s="198">
        <f>'1) 세입세출 총괄'!K32</f>
        <v>15239690</v>
      </c>
      <c r="G75" s="196"/>
      <c r="H75" s="198"/>
    </row>
    <row r="76" spans="1:8" ht="24.75" customHeight="1" x14ac:dyDescent="0.15">
      <c r="A76" s="469"/>
      <c r="B76" s="469"/>
      <c r="C76" s="470"/>
      <c r="D76" s="197" t="s">
        <v>87</v>
      </c>
      <c r="E76" s="330"/>
      <c r="F76" s="198">
        <f>F74-F75</f>
        <v>-9239690</v>
      </c>
      <c r="G76" s="196"/>
      <c r="H76" s="198"/>
    </row>
    <row r="77" spans="1:8" ht="24.75" customHeight="1" x14ac:dyDescent="0.15">
      <c r="A77" s="469"/>
      <c r="B77" s="469"/>
      <c r="C77" s="468" t="s">
        <v>272</v>
      </c>
      <c r="D77" s="390" t="s">
        <v>85</v>
      </c>
      <c r="E77" s="330"/>
      <c r="F77" s="198">
        <f>'1) 세입세출 총괄'!J33</f>
        <v>0</v>
      </c>
      <c r="G77" s="196"/>
      <c r="H77" s="198"/>
    </row>
    <row r="78" spans="1:8" ht="24.75" customHeight="1" x14ac:dyDescent="0.15">
      <c r="A78" s="469"/>
      <c r="B78" s="469"/>
      <c r="C78" s="469"/>
      <c r="D78" s="390" t="s">
        <v>86</v>
      </c>
      <c r="E78" s="330"/>
      <c r="F78" s="198">
        <f>'1) 세입세출 총괄'!K33</f>
        <v>3494220</v>
      </c>
      <c r="G78" s="196"/>
      <c r="H78" s="198"/>
    </row>
    <row r="79" spans="1:8" ht="24.75" customHeight="1" x14ac:dyDescent="0.15">
      <c r="A79" s="469"/>
      <c r="B79" s="469"/>
      <c r="C79" s="470"/>
      <c r="D79" s="390" t="s">
        <v>87</v>
      </c>
      <c r="E79" s="330"/>
      <c r="F79" s="198">
        <f>F77-F78</f>
        <v>-3494220</v>
      </c>
      <c r="G79" s="196"/>
      <c r="H79" s="198"/>
    </row>
    <row r="80" spans="1:8" ht="24.75" customHeight="1" x14ac:dyDescent="0.15">
      <c r="A80" s="469"/>
      <c r="B80" s="469"/>
      <c r="C80" s="202"/>
      <c r="D80" s="199" t="s">
        <v>85</v>
      </c>
      <c r="E80" s="334"/>
      <c r="F80" s="200">
        <f>F71+F74+F77</f>
        <v>7713700</v>
      </c>
      <c r="G80" s="201"/>
      <c r="H80" s="200"/>
    </row>
    <row r="81" spans="1:8" ht="24.75" customHeight="1" x14ac:dyDescent="0.15">
      <c r="A81" s="469"/>
      <c r="B81" s="469"/>
      <c r="C81" s="10" t="s">
        <v>189</v>
      </c>
      <c r="D81" s="199" t="s">
        <v>86</v>
      </c>
      <c r="E81" s="334"/>
      <c r="F81" s="200">
        <f>F72+F75+F78</f>
        <v>18733910</v>
      </c>
      <c r="G81" s="201"/>
      <c r="H81" s="200"/>
    </row>
    <row r="82" spans="1:8" ht="24.75" customHeight="1" x14ac:dyDescent="0.15">
      <c r="A82" s="469"/>
      <c r="B82" s="470"/>
      <c r="C82" s="203"/>
      <c r="D82" s="199" t="s">
        <v>87</v>
      </c>
      <c r="E82" s="332"/>
      <c r="F82" s="200">
        <f>F80-F81</f>
        <v>-11020210</v>
      </c>
      <c r="G82" s="201"/>
      <c r="H82" s="200"/>
    </row>
    <row r="83" spans="1:8" ht="24.75" customHeight="1" x14ac:dyDescent="0.15">
      <c r="A83" s="469"/>
      <c r="B83" s="471" t="s">
        <v>191</v>
      </c>
      <c r="C83" s="472"/>
      <c r="D83" s="199" t="s">
        <v>85</v>
      </c>
      <c r="E83" s="334"/>
      <c r="F83" s="200">
        <f>F80</f>
        <v>7713700</v>
      </c>
      <c r="G83" s="201"/>
      <c r="H83" s="200"/>
    </row>
    <row r="84" spans="1:8" ht="24.75" customHeight="1" x14ac:dyDescent="0.15">
      <c r="A84" s="469"/>
      <c r="B84" s="473"/>
      <c r="C84" s="474"/>
      <c r="D84" s="199" t="s">
        <v>86</v>
      </c>
      <c r="E84" s="334"/>
      <c r="F84" s="200">
        <f>F81</f>
        <v>18733910</v>
      </c>
      <c r="G84" s="201"/>
      <c r="H84" s="200"/>
    </row>
    <row r="85" spans="1:8" ht="24.75" customHeight="1" x14ac:dyDescent="0.15">
      <c r="A85" s="470"/>
      <c r="B85" s="475"/>
      <c r="C85" s="476"/>
      <c r="D85" s="199" t="s">
        <v>87</v>
      </c>
      <c r="E85" s="332"/>
      <c r="F85" s="200">
        <f>F83-F84</f>
        <v>-11020210</v>
      </c>
      <c r="G85" s="201"/>
      <c r="H85" s="200"/>
    </row>
    <row r="86" spans="1:8" ht="24.75" customHeight="1" x14ac:dyDescent="0.15">
      <c r="A86" s="468" t="s">
        <v>147</v>
      </c>
      <c r="B86" s="468" t="s">
        <v>147</v>
      </c>
      <c r="C86" s="468" t="s">
        <v>148</v>
      </c>
      <c r="D86" s="197" t="s">
        <v>85</v>
      </c>
      <c r="E86" s="333"/>
      <c r="F86" s="198">
        <f>'1) 세입세출 총괄'!J36</f>
        <v>0</v>
      </c>
      <c r="G86" s="196"/>
      <c r="H86" s="196"/>
    </row>
    <row r="87" spans="1:8" ht="24.75" customHeight="1" x14ac:dyDescent="0.15">
      <c r="A87" s="469"/>
      <c r="B87" s="469"/>
      <c r="C87" s="469"/>
      <c r="D87" s="197" t="s">
        <v>86</v>
      </c>
      <c r="E87" s="333"/>
      <c r="F87" s="198">
        <f>'1) 세입세출 총괄'!K36</f>
        <v>363541528</v>
      </c>
      <c r="G87" s="196"/>
      <c r="H87" s="196"/>
    </row>
    <row r="88" spans="1:8" ht="24.75" customHeight="1" x14ac:dyDescent="0.15">
      <c r="A88" s="469"/>
      <c r="B88" s="469"/>
      <c r="C88" s="470"/>
      <c r="D88" s="197" t="s">
        <v>87</v>
      </c>
      <c r="E88" s="330"/>
      <c r="F88" s="198">
        <f>F86-F87</f>
        <v>-363541528</v>
      </c>
      <c r="G88" s="196"/>
      <c r="H88" s="196"/>
    </row>
    <row r="89" spans="1:8" ht="24.75" customHeight="1" x14ac:dyDescent="0.15">
      <c r="A89" s="469"/>
      <c r="B89" s="469"/>
      <c r="C89" s="202"/>
      <c r="D89" s="199" t="s">
        <v>85</v>
      </c>
      <c r="E89" s="334"/>
      <c r="F89" s="200">
        <f>F86</f>
        <v>0</v>
      </c>
      <c r="G89" s="201"/>
      <c r="H89" s="200"/>
    </row>
    <row r="90" spans="1:8" ht="24.75" customHeight="1" x14ac:dyDescent="0.15">
      <c r="A90" s="469"/>
      <c r="B90" s="469"/>
      <c r="C90" s="10" t="s">
        <v>189</v>
      </c>
      <c r="D90" s="199" t="s">
        <v>86</v>
      </c>
      <c r="E90" s="334"/>
      <c r="F90" s="200">
        <f>F87</f>
        <v>363541528</v>
      </c>
      <c r="G90" s="201"/>
      <c r="H90" s="200"/>
    </row>
    <row r="91" spans="1:8" ht="24.75" customHeight="1" x14ac:dyDescent="0.15">
      <c r="A91" s="469"/>
      <c r="B91" s="470"/>
      <c r="C91" s="203"/>
      <c r="D91" s="199" t="s">
        <v>87</v>
      </c>
      <c r="E91" s="332"/>
      <c r="F91" s="200">
        <f>F89-F90</f>
        <v>-363541528</v>
      </c>
      <c r="G91" s="201"/>
      <c r="H91" s="200"/>
    </row>
    <row r="92" spans="1:8" ht="24.75" customHeight="1" x14ac:dyDescent="0.15">
      <c r="A92" s="469"/>
      <c r="B92" s="471" t="s">
        <v>190</v>
      </c>
      <c r="C92" s="472"/>
      <c r="D92" s="199" t="s">
        <v>85</v>
      </c>
      <c r="E92" s="334"/>
      <c r="F92" s="200">
        <f>F89</f>
        <v>0</v>
      </c>
      <c r="G92" s="201"/>
      <c r="H92" s="200"/>
    </row>
    <row r="93" spans="1:8" ht="24.75" customHeight="1" x14ac:dyDescent="0.15">
      <c r="A93" s="469"/>
      <c r="B93" s="473"/>
      <c r="C93" s="474"/>
      <c r="D93" s="199" t="s">
        <v>86</v>
      </c>
      <c r="E93" s="334"/>
      <c r="F93" s="200">
        <f>F87</f>
        <v>363541528</v>
      </c>
      <c r="G93" s="201"/>
      <c r="H93" s="200"/>
    </row>
    <row r="94" spans="1:8" ht="24.75" customHeight="1" x14ac:dyDescent="0.15">
      <c r="A94" s="470"/>
      <c r="B94" s="475"/>
      <c r="C94" s="476"/>
      <c r="D94" s="199" t="s">
        <v>87</v>
      </c>
      <c r="E94" s="332"/>
      <c r="F94" s="200">
        <f>F92-F93</f>
        <v>-363541528</v>
      </c>
      <c r="G94" s="201"/>
      <c r="H94" s="200"/>
    </row>
    <row r="95" spans="1:8" ht="24.75" customHeight="1" x14ac:dyDescent="0.15">
      <c r="A95" s="462" t="s">
        <v>89</v>
      </c>
      <c r="B95" s="463"/>
      <c r="C95" s="463"/>
      <c r="D95" s="348" t="s">
        <v>85</v>
      </c>
      <c r="E95" s="334"/>
      <c r="F95" s="349">
        <f>F92+F83+F68+F59+F47+F26+F17</f>
        <v>5327300000</v>
      </c>
      <c r="G95" s="201"/>
      <c r="H95" s="200"/>
    </row>
    <row r="96" spans="1:8" ht="24.75" customHeight="1" x14ac:dyDescent="0.15">
      <c r="A96" s="464"/>
      <c r="B96" s="465"/>
      <c r="C96" s="465"/>
      <c r="D96" s="350" t="s">
        <v>86</v>
      </c>
      <c r="E96" s="334"/>
      <c r="F96" s="349">
        <f>F93+F84+F69+F60+F48+F18+F27</f>
        <v>4945308132</v>
      </c>
      <c r="G96" s="201"/>
      <c r="H96" s="200"/>
    </row>
    <row r="97" spans="1:8" ht="24.75" customHeight="1" x14ac:dyDescent="0.15">
      <c r="A97" s="466"/>
      <c r="B97" s="467"/>
      <c r="C97" s="467"/>
      <c r="D97" s="350" t="s">
        <v>87</v>
      </c>
      <c r="E97" s="332"/>
      <c r="F97" s="351">
        <f>F95-F96</f>
        <v>381991868</v>
      </c>
      <c r="G97" s="201"/>
      <c r="H97" s="200"/>
    </row>
    <row r="99" spans="1:8" x14ac:dyDescent="0.15">
      <c r="F99" s="204"/>
    </row>
  </sheetData>
  <mergeCells count="49">
    <mergeCell ref="B5:B19"/>
    <mergeCell ref="B29:B43"/>
    <mergeCell ref="A5:A49"/>
    <mergeCell ref="B20:B28"/>
    <mergeCell ref="B59:C61"/>
    <mergeCell ref="C62:C64"/>
    <mergeCell ref="A50:A61"/>
    <mergeCell ref="C56:C58"/>
    <mergeCell ref="A62:A70"/>
    <mergeCell ref="B62:B67"/>
    <mergeCell ref="B44:B46"/>
    <mergeCell ref="B47:C49"/>
    <mergeCell ref="B53:B55"/>
    <mergeCell ref="C53:C55"/>
    <mergeCell ref="B56:B58"/>
    <mergeCell ref="C44:C46"/>
    <mergeCell ref="C23:C25"/>
    <mergeCell ref="C11:C13"/>
    <mergeCell ref="C20:C22"/>
    <mergeCell ref="C38:C40"/>
    <mergeCell ref="C26:C28"/>
    <mergeCell ref="A1:I1"/>
    <mergeCell ref="B50:B52"/>
    <mergeCell ref="C50:C52"/>
    <mergeCell ref="H3:H4"/>
    <mergeCell ref="C5:C7"/>
    <mergeCell ref="C8:C10"/>
    <mergeCell ref="A3:C3"/>
    <mergeCell ref="C41:C43"/>
    <mergeCell ref="C32:C34"/>
    <mergeCell ref="C29:C31"/>
    <mergeCell ref="D3:D4"/>
    <mergeCell ref="F3:F4"/>
    <mergeCell ref="E3:E4"/>
    <mergeCell ref="G3:G4"/>
    <mergeCell ref="C35:C37"/>
    <mergeCell ref="C14:C16"/>
    <mergeCell ref="A95:C97"/>
    <mergeCell ref="C71:C73"/>
    <mergeCell ref="C86:C88"/>
    <mergeCell ref="B68:C70"/>
    <mergeCell ref="B83:C85"/>
    <mergeCell ref="B92:C94"/>
    <mergeCell ref="A71:A85"/>
    <mergeCell ref="B71:B82"/>
    <mergeCell ref="C74:C76"/>
    <mergeCell ref="B86:B91"/>
    <mergeCell ref="A86:A94"/>
    <mergeCell ref="C77:C7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4294967293" verticalDpi="4294967293" r:id="rId1"/>
  <rowBreaks count="1" manualBreakCount="1">
    <brk id="2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H13"/>
  <sheetViews>
    <sheetView view="pageBreakPreview" topLeftCell="A2" zoomScaleNormal="100" zoomScaleSheetLayoutView="100" workbookViewId="0">
      <selection activeCell="D11" sqref="D11"/>
    </sheetView>
  </sheetViews>
  <sheetFormatPr defaultColWidth="8.88671875" defaultRowHeight="13.5" x14ac:dyDescent="0.15"/>
  <cols>
    <col min="1" max="1" width="12.88671875" style="37" customWidth="1"/>
    <col min="2" max="2" width="20.5546875" style="37" customWidth="1"/>
    <col min="3" max="3" width="14.109375" style="37" customWidth="1"/>
    <col min="4" max="4" width="19.88671875" style="179" customWidth="1"/>
    <col min="5" max="5" width="15.44140625" style="37" customWidth="1"/>
    <col min="6" max="6" width="16.33203125" style="37" customWidth="1"/>
    <col min="7" max="7" width="8.88671875" style="179"/>
    <col min="8" max="8" width="27.33203125" style="37" customWidth="1"/>
    <col min="9" max="16384" width="8.88671875" style="37"/>
  </cols>
  <sheetData>
    <row r="1" spans="1:8" ht="32.25" customHeight="1" x14ac:dyDescent="0.15">
      <c r="A1" s="178" t="s">
        <v>153</v>
      </c>
    </row>
    <row r="2" spans="1:8" ht="30" customHeight="1" thickBot="1" x14ac:dyDescent="0.2">
      <c r="A2" s="180" t="s">
        <v>154</v>
      </c>
      <c r="H2" s="41" t="s">
        <v>210</v>
      </c>
    </row>
    <row r="3" spans="1:8" s="179" customFormat="1" ht="33.75" customHeight="1" x14ac:dyDescent="0.15">
      <c r="A3" s="181" t="s">
        <v>61</v>
      </c>
      <c r="B3" s="182" t="s">
        <v>62</v>
      </c>
      <c r="C3" s="52" t="s">
        <v>63</v>
      </c>
      <c r="D3" s="52" t="s">
        <v>64</v>
      </c>
      <c r="E3" s="183" t="s">
        <v>251</v>
      </c>
      <c r="F3" s="183" t="s">
        <v>261</v>
      </c>
      <c r="G3" s="52" t="s">
        <v>65</v>
      </c>
      <c r="H3" s="53" t="s">
        <v>66</v>
      </c>
    </row>
    <row r="4" spans="1:8" ht="30" customHeight="1" x14ac:dyDescent="0.15">
      <c r="A4" s="484" t="s">
        <v>102</v>
      </c>
      <c r="B4" s="383" t="s">
        <v>102</v>
      </c>
      <c r="C4" s="184" t="s">
        <v>214</v>
      </c>
      <c r="D4" s="184" t="s">
        <v>215</v>
      </c>
      <c r="E4" s="185">
        <v>232151142</v>
      </c>
      <c r="F4" s="185">
        <v>363541528</v>
      </c>
      <c r="G4" s="184" t="s">
        <v>67</v>
      </c>
      <c r="H4" s="186" t="s">
        <v>223</v>
      </c>
    </row>
    <row r="5" spans="1:8" ht="30" customHeight="1" thickBot="1" x14ac:dyDescent="0.2">
      <c r="A5" s="485"/>
      <c r="B5" s="187"/>
      <c r="C5" s="188" t="s">
        <v>68</v>
      </c>
      <c r="D5" s="188"/>
      <c r="E5" s="189">
        <f>SUM(E4:E4)</f>
        <v>232151142</v>
      </c>
      <c r="F5" s="190">
        <f>F4</f>
        <v>363541528</v>
      </c>
      <c r="G5" s="188"/>
      <c r="H5" s="191"/>
    </row>
    <row r="6" spans="1:8" ht="17.25" customHeight="1" x14ac:dyDescent="0.15">
      <c r="F6" s="54"/>
    </row>
    <row r="7" spans="1:8" x14ac:dyDescent="0.15">
      <c r="F7" s="54"/>
    </row>
    <row r="8" spans="1:8" x14ac:dyDescent="0.15">
      <c r="F8" s="54"/>
    </row>
    <row r="9" spans="1:8" x14ac:dyDescent="0.15">
      <c r="F9" s="54"/>
    </row>
    <row r="10" spans="1:8" x14ac:dyDescent="0.15">
      <c r="F10" s="54"/>
    </row>
    <row r="11" spans="1:8" x14ac:dyDescent="0.15">
      <c r="F11" s="54"/>
    </row>
    <row r="12" spans="1:8" x14ac:dyDescent="0.15">
      <c r="F12" s="54"/>
    </row>
    <row r="13" spans="1:8" x14ac:dyDescent="0.15">
      <c r="F13" s="54"/>
    </row>
  </sheetData>
  <mergeCells count="1">
    <mergeCell ref="A4:A5"/>
  </mergeCells>
  <phoneticPr fontId="3" type="noConversion"/>
  <pageMargins left="1.1417322834645669" right="0.23622047244094491" top="0.31496062992125984" bottom="0.35433070866141736" header="0.19685039370078741" footer="0.19685039370078741"/>
  <pageSetup paperSize="9" scale="5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G10"/>
  <sheetViews>
    <sheetView view="pageBreakPreview" zoomScaleNormal="100" zoomScaleSheetLayoutView="100" workbookViewId="0">
      <selection activeCell="G18" sqref="G18"/>
    </sheetView>
  </sheetViews>
  <sheetFormatPr defaultColWidth="8.88671875" defaultRowHeight="13.5" x14ac:dyDescent="0.15"/>
  <cols>
    <col min="1" max="1" width="12.88671875" style="37" customWidth="1"/>
    <col min="2" max="2" width="20.5546875" style="37" customWidth="1"/>
    <col min="3" max="3" width="14.109375" style="37" customWidth="1"/>
    <col min="4" max="4" width="38.33203125" style="179" customWidth="1"/>
    <col min="5" max="5" width="15.44140625" style="37" customWidth="1"/>
    <col min="6" max="6" width="16.33203125" style="37" customWidth="1"/>
    <col min="7" max="7" width="8.88671875" style="179"/>
    <col min="8" max="8" width="27.33203125" style="37" customWidth="1"/>
    <col min="9" max="16384" width="8.88671875" style="37"/>
  </cols>
  <sheetData>
    <row r="1" spans="1:6" ht="32.25" customHeight="1" x14ac:dyDescent="0.15">
      <c r="A1" s="178" t="s">
        <v>153</v>
      </c>
    </row>
    <row r="2" spans="1:6" ht="30" customHeight="1" x14ac:dyDescent="0.15">
      <c r="A2" s="180" t="s">
        <v>206</v>
      </c>
    </row>
    <row r="3" spans="1:6" ht="40.5" customHeight="1" x14ac:dyDescent="0.15">
      <c r="F3" s="54"/>
    </row>
    <row r="4" spans="1:6" x14ac:dyDescent="0.15">
      <c r="F4" s="54"/>
    </row>
    <row r="5" spans="1:6" x14ac:dyDescent="0.15">
      <c r="F5" s="54"/>
    </row>
    <row r="6" spans="1:6" x14ac:dyDescent="0.15">
      <c r="F6" s="54"/>
    </row>
    <row r="7" spans="1:6" x14ac:dyDescent="0.15">
      <c r="F7" s="54"/>
    </row>
    <row r="8" spans="1:6" x14ac:dyDescent="0.15">
      <c r="F8" s="54"/>
    </row>
    <row r="9" spans="1:6" x14ac:dyDescent="0.15">
      <c r="F9" s="54"/>
    </row>
    <row r="10" spans="1:6" x14ac:dyDescent="0.15">
      <c r="F10" s="54"/>
    </row>
  </sheetData>
  <phoneticPr fontId="3" type="noConversion"/>
  <pageMargins left="1.1417322834645669" right="0.23622047244094491" top="0.31496062992125984" bottom="0.35433070866141736" header="0.19685039370078741" footer="0.19685039370078741"/>
  <pageSetup paperSize="9" scale="88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U5"/>
  <sheetViews>
    <sheetView view="pageBreakPreview" topLeftCell="A32" zoomScaleNormal="100" zoomScaleSheetLayoutView="100" workbookViewId="0">
      <selection activeCell="K60" sqref="K60"/>
    </sheetView>
  </sheetViews>
  <sheetFormatPr defaultRowHeight="13.5" x14ac:dyDescent="0.15"/>
  <cols>
    <col min="1" max="1" width="4.21875" style="54" customWidth="1"/>
    <col min="2" max="2" width="6.6640625" style="54" customWidth="1"/>
    <col min="3" max="5" width="10.5546875" style="54" customWidth="1"/>
    <col min="6" max="6" width="10.6640625" style="54" customWidth="1"/>
    <col min="7" max="8" width="10.21875" style="54" customWidth="1"/>
    <col min="9" max="10" width="10.5546875" style="54" customWidth="1"/>
    <col min="11" max="11" width="11.33203125" style="54" customWidth="1"/>
    <col min="12" max="12" width="11.5546875" style="54" customWidth="1"/>
    <col min="13" max="14" width="10.44140625" style="54" customWidth="1"/>
    <col min="15" max="15" width="11.5546875" style="54" customWidth="1"/>
    <col min="16" max="16" width="2.33203125" style="54" customWidth="1"/>
    <col min="17" max="17" width="3.44140625" style="54" customWidth="1"/>
    <col min="18" max="18" width="2.33203125" style="54" customWidth="1"/>
    <col min="19" max="19" width="14.77734375" style="54" customWidth="1"/>
    <col min="20" max="20" width="11.109375" style="54" bestFit="1" customWidth="1"/>
    <col min="21" max="256" width="8.88671875" style="54"/>
    <col min="257" max="257" width="4.21875" style="54" customWidth="1"/>
    <col min="258" max="258" width="6.6640625" style="54" customWidth="1"/>
    <col min="259" max="261" width="10.5546875" style="54" customWidth="1"/>
    <col min="262" max="262" width="10.6640625" style="54" customWidth="1"/>
    <col min="263" max="264" width="10.21875" style="54" customWidth="1"/>
    <col min="265" max="266" width="10.5546875" style="54" customWidth="1"/>
    <col min="267" max="267" width="11.33203125" style="54" customWidth="1"/>
    <col min="268" max="268" width="11.5546875" style="54" customWidth="1"/>
    <col min="269" max="270" width="10.44140625" style="54" customWidth="1"/>
    <col min="271" max="271" width="11.5546875" style="54" customWidth="1"/>
    <col min="272" max="272" width="2.33203125" style="54" customWidth="1"/>
    <col min="273" max="273" width="3.44140625" style="54" customWidth="1"/>
    <col min="274" max="274" width="2.33203125" style="54" customWidth="1"/>
    <col min="275" max="275" width="14.77734375" style="54" customWidth="1"/>
    <col min="276" max="276" width="11.109375" style="54" bestFit="1" customWidth="1"/>
    <col min="277" max="512" width="8.88671875" style="54"/>
    <col min="513" max="513" width="4.21875" style="54" customWidth="1"/>
    <col min="514" max="514" width="6.6640625" style="54" customWidth="1"/>
    <col min="515" max="517" width="10.5546875" style="54" customWidth="1"/>
    <col min="518" max="518" width="10.6640625" style="54" customWidth="1"/>
    <col min="519" max="520" width="10.21875" style="54" customWidth="1"/>
    <col min="521" max="522" width="10.5546875" style="54" customWidth="1"/>
    <col min="523" max="523" width="11.33203125" style="54" customWidth="1"/>
    <col min="524" max="524" width="11.5546875" style="54" customWidth="1"/>
    <col min="525" max="526" width="10.44140625" style="54" customWidth="1"/>
    <col min="527" max="527" width="11.5546875" style="54" customWidth="1"/>
    <col min="528" max="528" width="2.33203125" style="54" customWidth="1"/>
    <col min="529" max="529" width="3.44140625" style="54" customWidth="1"/>
    <col min="530" max="530" width="2.33203125" style="54" customWidth="1"/>
    <col min="531" max="531" width="14.77734375" style="54" customWidth="1"/>
    <col min="532" max="532" width="11.109375" style="54" bestFit="1" customWidth="1"/>
    <col min="533" max="768" width="8.88671875" style="54"/>
    <col min="769" max="769" width="4.21875" style="54" customWidth="1"/>
    <col min="770" max="770" width="6.6640625" style="54" customWidth="1"/>
    <col min="771" max="773" width="10.5546875" style="54" customWidth="1"/>
    <col min="774" max="774" width="10.6640625" style="54" customWidth="1"/>
    <col min="775" max="776" width="10.21875" style="54" customWidth="1"/>
    <col min="777" max="778" width="10.5546875" style="54" customWidth="1"/>
    <col min="779" max="779" width="11.33203125" style="54" customWidth="1"/>
    <col min="780" max="780" width="11.5546875" style="54" customWidth="1"/>
    <col min="781" max="782" width="10.44140625" style="54" customWidth="1"/>
    <col min="783" max="783" width="11.5546875" style="54" customWidth="1"/>
    <col min="784" max="784" width="2.33203125" style="54" customWidth="1"/>
    <col min="785" max="785" width="3.44140625" style="54" customWidth="1"/>
    <col min="786" max="786" width="2.33203125" style="54" customWidth="1"/>
    <col min="787" max="787" width="14.77734375" style="54" customWidth="1"/>
    <col min="788" max="788" width="11.109375" style="54" bestFit="1" customWidth="1"/>
    <col min="789" max="1024" width="8.88671875" style="54"/>
    <col min="1025" max="1025" width="4.21875" style="54" customWidth="1"/>
    <col min="1026" max="1026" width="6.6640625" style="54" customWidth="1"/>
    <col min="1027" max="1029" width="10.5546875" style="54" customWidth="1"/>
    <col min="1030" max="1030" width="10.6640625" style="54" customWidth="1"/>
    <col min="1031" max="1032" width="10.21875" style="54" customWidth="1"/>
    <col min="1033" max="1034" width="10.5546875" style="54" customWidth="1"/>
    <col min="1035" max="1035" width="11.33203125" style="54" customWidth="1"/>
    <col min="1036" max="1036" width="11.5546875" style="54" customWidth="1"/>
    <col min="1037" max="1038" width="10.44140625" style="54" customWidth="1"/>
    <col min="1039" max="1039" width="11.5546875" style="54" customWidth="1"/>
    <col min="1040" max="1040" width="2.33203125" style="54" customWidth="1"/>
    <col min="1041" max="1041" width="3.44140625" style="54" customWidth="1"/>
    <col min="1042" max="1042" width="2.33203125" style="54" customWidth="1"/>
    <col min="1043" max="1043" width="14.77734375" style="54" customWidth="1"/>
    <col min="1044" max="1044" width="11.109375" style="54" bestFit="1" customWidth="1"/>
    <col min="1045" max="1280" width="8.88671875" style="54"/>
    <col min="1281" max="1281" width="4.21875" style="54" customWidth="1"/>
    <col min="1282" max="1282" width="6.6640625" style="54" customWidth="1"/>
    <col min="1283" max="1285" width="10.5546875" style="54" customWidth="1"/>
    <col min="1286" max="1286" width="10.6640625" style="54" customWidth="1"/>
    <col min="1287" max="1288" width="10.21875" style="54" customWidth="1"/>
    <col min="1289" max="1290" width="10.5546875" style="54" customWidth="1"/>
    <col min="1291" max="1291" width="11.33203125" style="54" customWidth="1"/>
    <col min="1292" max="1292" width="11.5546875" style="54" customWidth="1"/>
    <col min="1293" max="1294" width="10.44140625" style="54" customWidth="1"/>
    <col min="1295" max="1295" width="11.5546875" style="54" customWidth="1"/>
    <col min="1296" max="1296" width="2.33203125" style="54" customWidth="1"/>
    <col min="1297" max="1297" width="3.44140625" style="54" customWidth="1"/>
    <col min="1298" max="1298" width="2.33203125" style="54" customWidth="1"/>
    <col min="1299" max="1299" width="14.77734375" style="54" customWidth="1"/>
    <col min="1300" max="1300" width="11.109375" style="54" bestFit="1" customWidth="1"/>
    <col min="1301" max="1536" width="8.88671875" style="54"/>
    <col min="1537" max="1537" width="4.21875" style="54" customWidth="1"/>
    <col min="1538" max="1538" width="6.6640625" style="54" customWidth="1"/>
    <col min="1539" max="1541" width="10.5546875" style="54" customWidth="1"/>
    <col min="1542" max="1542" width="10.6640625" style="54" customWidth="1"/>
    <col min="1543" max="1544" width="10.21875" style="54" customWidth="1"/>
    <col min="1545" max="1546" width="10.5546875" style="54" customWidth="1"/>
    <col min="1547" max="1547" width="11.33203125" style="54" customWidth="1"/>
    <col min="1548" max="1548" width="11.5546875" style="54" customWidth="1"/>
    <col min="1549" max="1550" width="10.44140625" style="54" customWidth="1"/>
    <col min="1551" max="1551" width="11.5546875" style="54" customWidth="1"/>
    <col min="1552" max="1552" width="2.33203125" style="54" customWidth="1"/>
    <col min="1553" max="1553" width="3.44140625" style="54" customWidth="1"/>
    <col min="1554" max="1554" width="2.33203125" style="54" customWidth="1"/>
    <col min="1555" max="1555" width="14.77734375" style="54" customWidth="1"/>
    <col min="1556" max="1556" width="11.109375" style="54" bestFit="1" customWidth="1"/>
    <col min="1557" max="1792" width="8.88671875" style="54"/>
    <col min="1793" max="1793" width="4.21875" style="54" customWidth="1"/>
    <col min="1794" max="1794" width="6.6640625" style="54" customWidth="1"/>
    <col min="1795" max="1797" width="10.5546875" style="54" customWidth="1"/>
    <col min="1798" max="1798" width="10.6640625" style="54" customWidth="1"/>
    <col min="1799" max="1800" width="10.21875" style="54" customWidth="1"/>
    <col min="1801" max="1802" width="10.5546875" style="54" customWidth="1"/>
    <col min="1803" max="1803" width="11.33203125" style="54" customWidth="1"/>
    <col min="1804" max="1804" width="11.5546875" style="54" customWidth="1"/>
    <col min="1805" max="1806" width="10.44140625" style="54" customWidth="1"/>
    <col min="1807" max="1807" width="11.5546875" style="54" customWidth="1"/>
    <col min="1808" max="1808" width="2.33203125" style="54" customWidth="1"/>
    <col min="1809" max="1809" width="3.44140625" style="54" customWidth="1"/>
    <col min="1810" max="1810" width="2.33203125" style="54" customWidth="1"/>
    <col min="1811" max="1811" width="14.77734375" style="54" customWidth="1"/>
    <col min="1812" max="1812" width="11.109375" style="54" bestFit="1" customWidth="1"/>
    <col min="1813" max="2048" width="8.88671875" style="54"/>
    <col min="2049" max="2049" width="4.21875" style="54" customWidth="1"/>
    <col min="2050" max="2050" width="6.6640625" style="54" customWidth="1"/>
    <col min="2051" max="2053" width="10.5546875" style="54" customWidth="1"/>
    <col min="2054" max="2054" width="10.6640625" style="54" customWidth="1"/>
    <col min="2055" max="2056" width="10.21875" style="54" customWidth="1"/>
    <col min="2057" max="2058" width="10.5546875" style="54" customWidth="1"/>
    <col min="2059" max="2059" width="11.33203125" style="54" customWidth="1"/>
    <col min="2060" max="2060" width="11.5546875" style="54" customWidth="1"/>
    <col min="2061" max="2062" width="10.44140625" style="54" customWidth="1"/>
    <col min="2063" max="2063" width="11.5546875" style="54" customWidth="1"/>
    <col min="2064" max="2064" width="2.33203125" style="54" customWidth="1"/>
    <col min="2065" max="2065" width="3.44140625" style="54" customWidth="1"/>
    <col min="2066" max="2066" width="2.33203125" style="54" customWidth="1"/>
    <col min="2067" max="2067" width="14.77734375" style="54" customWidth="1"/>
    <col min="2068" max="2068" width="11.109375" style="54" bestFit="1" customWidth="1"/>
    <col min="2069" max="2304" width="8.88671875" style="54"/>
    <col min="2305" max="2305" width="4.21875" style="54" customWidth="1"/>
    <col min="2306" max="2306" width="6.6640625" style="54" customWidth="1"/>
    <col min="2307" max="2309" width="10.5546875" style="54" customWidth="1"/>
    <col min="2310" max="2310" width="10.6640625" style="54" customWidth="1"/>
    <col min="2311" max="2312" width="10.21875" style="54" customWidth="1"/>
    <col min="2313" max="2314" width="10.5546875" style="54" customWidth="1"/>
    <col min="2315" max="2315" width="11.33203125" style="54" customWidth="1"/>
    <col min="2316" max="2316" width="11.5546875" style="54" customWidth="1"/>
    <col min="2317" max="2318" width="10.44140625" style="54" customWidth="1"/>
    <col min="2319" max="2319" width="11.5546875" style="54" customWidth="1"/>
    <col min="2320" max="2320" width="2.33203125" style="54" customWidth="1"/>
    <col min="2321" max="2321" width="3.44140625" style="54" customWidth="1"/>
    <col min="2322" max="2322" width="2.33203125" style="54" customWidth="1"/>
    <col min="2323" max="2323" width="14.77734375" style="54" customWidth="1"/>
    <col min="2324" max="2324" width="11.109375" style="54" bestFit="1" customWidth="1"/>
    <col min="2325" max="2560" width="8.88671875" style="54"/>
    <col min="2561" max="2561" width="4.21875" style="54" customWidth="1"/>
    <col min="2562" max="2562" width="6.6640625" style="54" customWidth="1"/>
    <col min="2563" max="2565" width="10.5546875" style="54" customWidth="1"/>
    <col min="2566" max="2566" width="10.6640625" style="54" customWidth="1"/>
    <col min="2567" max="2568" width="10.21875" style="54" customWidth="1"/>
    <col min="2569" max="2570" width="10.5546875" style="54" customWidth="1"/>
    <col min="2571" max="2571" width="11.33203125" style="54" customWidth="1"/>
    <col min="2572" max="2572" width="11.5546875" style="54" customWidth="1"/>
    <col min="2573" max="2574" width="10.44140625" style="54" customWidth="1"/>
    <col min="2575" max="2575" width="11.5546875" style="54" customWidth="1"/>
    <col min="2576" max="2576" width="2.33203125" style="54" customWidth="1"/>
    <col min="2577" max="2577" width="3.44140625" style="54" customWidth="1"/>
    <col min="2578" max="2578" width="2.33203125" style="54" customWidth="1"/>
    <col min="2579" max="2579" width="14.77734375" style="54" customWidth="1"/>
    <col min="2580" max="2580" width="11.109375" style="54" bestFit="1" customWidth="1"/>
    <col min="2581" max="2816" width="8.88671875" style="54"/>
    <col min="2817" max="2817" width="4.21875" style="54" customWidth="1"/>
    <col min="2818" max="2818" width="6.6640625" style="54" customWidth="1"/>
    <col min="2819" max="2821" width="10.5546875" style="54" customWidth="1"/>
    <col min="2822" max="2822" width="10.6640625" style="54" customWidth="1"/>
    <col min="2823" max="2824" width="10.21875" style="54" customWidth="1"/>
    <col min="2825" max="2826" width="10.5546875" style="54" customWidth="1"/>
    <col min="2827" max="2827" width="11.33203125" style="54" customWidth="1"/>
    <col min="2828" max="2828" width="11.5546875" style="54" customWidth="1"/>
    <col min="2829" max="2830" width="10.44140625" style="54" customWidth="1"/>
    <col min="2831" max="2831" width="11.5546875" style="54" customWidth="1"/>
    <col min="2832" max="2832" width="2.33203125" style="54" customWidth="1"/>
    <col min="2833" max="2833" width="3.44140625" style="54" customWidth="1"/>
    <col min="2834" max="2834" width="2.33203125" style="54" customWidth="1"/>
    <col min="2835" max="2835" width="14.77734375" style="54" customWidth="1"/>
    <col min="2836" max="2836" width="11.109375" style="54" bestFit="1" customWidth="1"/>
    <col min="2837" max="3072" width="8.88671875" style="54"/>
    <col min="3073" max="3073" width="4.21875" style="54" customWidth="1"/>
    <col min="3074" max="3074" width="6.6640625" style="54" customWidth="1"/>
    <col min="3075" max="3077" width="10.5546875" style="54" customWidth="1"/>
    <col min="3078" max="3078" width="10.6640625" style="54" customWidth="1"/>
    <col min="3079" max="3080" width="10.21875" style="54" customWidth="1"/>
    <col min="3081" max="3082" width="10.5546875" style="54" customWidth="1"/>
    <col min="3083" max="3083" width="11.33203125" style="54" customWidth="1"/>
    <col min="3084" max="3084" width="11.5546875" style="54" customWidth="1"/>
    <col min="3085" max="3086" width="10.44140625" style="54" customWidth="1"/>
    <col min="3087" max="3087" width="11.5546875" style="54" customWidth="1"/>
    <col min="3088" max="3088" width="2.33203125" style="54" customWidth="1"/>
    <col min="3089" max="3089" width="3.44140625" style="54" customWidth="1"/>
    <col min="3090" max="3090" width="2.33203125" style="54" customWidth="1"/>
    <col min="3091" max="3091" width="14.77734375" style="54" customWidth="1"/>
    <col min="3092" max="3092" width="11.109375" style="54" bestFit="1" customWidth="1"/>
    <col min="3093" max="3328" width="8.88671875" style="54"/>
    <col min="3329" max="3329" width="4.21875" style="54" customWidth="1"/>
    <col min="3330" max="3330" width="6.6640625" style="54" customWidth="1"/>
    <col min="3331" max="3333" width="10.5546875" style="54" customWidth="1"/>
    <col min="3334" max="3334" width="10.6640625" style="54" customWidth="1"/>
    <col min="3335" max="3336" width="10.21875" style="54" customWidth="1"/>
    <col min="3337" max="3338" width="10.5546875" style="54" customWidth="1"/>
    <col min="3339" max="3339" width="11.33203125" style="54" customWidth="1"/>
    <col min="3340" max="3340" width="11.5546875" style="54" customWidth="1"/>
    <col min="3341" max="3342" width="10.44140625" style="54" customWidth="1"/>
    <col min="3343" max="3343" width="11.5546875" style="54" customWidth="1"/>
    <col min="3344" max="3344" width="2.33203125" style="54" customWidth="1"/>
    <col min="3345" max="3345" width="3.44140625" style="54" customWidth="1"/>
    <col min="3346" max="3346" width="2.33203125" style="54" customWidth="1"/>
    <col min="3347" max="3347" width="14.77734375" style="54" customWidth="1"/>
    <col min="3348" max="3348" width="11.109375" style="54" bestFit="1" customWidth="1"/>
    <col min="3349" max="3584" width="8.88671875" style="54"/>
    <col min="3585" max="3585" width="4.21875" style="54" customWidth="1"/>
    <col min="3586" max="3586" width="6.6640625" style="54" customWidth="1"/>
    <col min="3587" max="3589" width="10.5546875" style="54" customWidth="1"/>
    <col min="3590" max="3590" width="10.6640625" style="54" customWidth="1"/>
    <col min="3591" max="3592" width="10.21875" style="54" customWidth="1"/>
    <col min="3593" max="3594" width="10.5546875" style="54" customWidth="1"/>
    <col min="3595" max="3595" width="11.33203125" style="54" customWidth="1"/>
    <col min="3596" max="3596" width="11.5546875" style="54" customWidth="1"/>
    <col min="3597" max="3598" width="10.44140625" style="54" customWidth="1"/>
    <col min="3599" max="3599" width="11.5546875" style="54" customWidth="1"/>
    <col min="3600" max="3600" width="2.33203125" style="54" customWidth="1"/>
    <col min="3601" max="3601" width="3.44140625" style="54" customWidth="1"/>
    <col min="3602" max="3602" width="2.33203125" style="54" customWidth="1"/>
    <col min="3603" max="3603" width="14.77734375" style="54" customWidth="1"/>
    <col min="3604" max="3604" width="11.109375" style="54" bestFit="1" customWidth="1"/>
    <col min="3605" max="3840" width="8.88671875" style="54"/>
    <col min="3841" max="3841" width="4.21875" style="54" customWidth="1"/>
    <col min="3842" max="3842" width="6.6640625" style="54" customWidth="1"/>
    <col min="3843" max="3845" width="10.5546875" style="54" customWidth="1"/>
    <col min="3846" max="3846" width="10.6640625" style="54" customWidth="1"/>
    <col min="3847" max="3848" width="10.21875" style="54" customWidth="1"/>
    <col min="3849" max="3850" width="10.5546875" style="54" customWidth="1"/>
    <col min="3851" max="3851" width="11.33203125" style="54" customWidth="1"/>
    <col min="3852" max="3852" width="11.5546875" style="54" customWidth="1"/>
    <col min="3853" max="3854" width="10.44140625" style="54" customWidth="1"/>
    <col min="3855" max="3855" width="11.5546875" style="54" customWidth="1"/>
    <col min="3856" max="3856" width="2.33203125" style="54" customWidth="1"/>
    <col min="3857" max="3857" width="3.44140625" style="54" customWidth="1"/>
    <col min="3858" max="3858" width="2.33203125" style="54" customWidth="1"/>
    <col min="3859" max="3859" width="14.77734375" style="54" customWidth="1"/>
    <col min="3860" max="3860" width="11.109375" style="54" bestFit="1" customWidth="1"/>
    <col min="3861" max="4096" width="8.88671875" style="54"/>
    <col min="4097" max="4097" width="4.21875" style="54" customWidth="1"/>
    <col min="4098" max="4098" width="6.6640625" style="54" customWidth="1"/>
    <col min="4099" max="4101" width="10.5546875" style="54" customWidth="1"/>
    <col min="4102" max="4102" width="10.6640625" style="54" customWidth="1"/>
    <col min="4103" max="4104" width="10.21875" style="54" customWidth="1"/>
    <col min="4105" max="4106" width="10.5546875" style="54" customWidth="1"/>
    <col min="4107" max="4107" width="11.33203125" style="54" customWidth="1"/>
    <col min="4108" max="4108" width="11.5546875" style="54" customWidth="1"/>
    <col min="4109" max="4110" width="10.44140625" style="54" customWidth="1"/>
    <col min="4111" max="4111" width="11.5546875" style="54" customWidth="1"/>
    <col min="4112" max="4112" width="2.33203125" style="54" customWidth="1"/>
    <col min="4113" max="4113" width="3.44140625" style="54" customWidth="1"/>
    <col min="4114" max="4114" width="2.33203125" style="54" customWidth="1"/>
    <col min="4115" max="4115" width="14.77734375" style="54" customWidth="1"/>
    <col min="4116" max="4116" width="11.109375" style="54" bestFit="1" customWidth="1"/>
    <col min="4117" max="4352" width="8.88671875" style="54"/>
    <col min="4353" max="4353" width="4.21875" style="54" customWidth="1"/>
    <col min="4354" max="4354" width="6.6640625" style="54" customWidth="1"/>
    <col min="4355" max="4357" width="10.5546875" style="54" customWidth="1"/>
    <col min="4358" max="4358" width="10.6640625" style="54" customWidth="1"/>
    <col min="4359" max="4360" width="10.21875" style="54" customWidth="1"/>
    <col min="4361" max="4362" width="10.5546875" style="54" customWidth="1"/>
    <col min="4363" max="4363" width="11.33203125" style="54" customWidth="1"/>
    <col min="4364" max="4364" width="11.5546875" style="54" customWidth="1"/>
    <col min="4365" max="4366" width="10.44140625" style="54" customWidth="1"/>
    <col min="4367" max="4367" width="11.5546875" style="54" customWidth="1"/>
    <col min="4368" max="4368" width="2.33203125" style="54" customWidth="1"/>
    <col min="4369" max="4369" width="3.44140625" style="54" customWidth="1"/>
    <col min="4370" max="4370" width="2.33203125" style="54" customWidth="1"/>
    <col min="4371" max="4371" width="14.77734375" style="54" customWidth="1"/>
    <col min="4372" max="4372" width="11.109375" style="54" bestFit="1" customWidth="1"/>
    <col min="4373" max="4608" width="8.88671875" style="54"/>
    <col min="4609" max="4609" width="4.21875" style="54" customWidth="1"/>
    <col min="4610" max="4610" width="6.6640625" style="54" customWidth="1"/>
    <col min="4611" max="4613" width="10.5546875" style="54" customWidth="1"/>
    <col min="4614" max="4614" width="10.6640625" style="54" customWidth="1"/>
    <col min="4615" max="4616" width="10.21875" style="54" customWidth="1"/>
    <col min="4617" max="4618" width="10.5546875" style="54" customWidth="1"/>
    <col min="4619" max="4619" width="11.33203125" style="54" customWidth="1"/>
    <col min="4620" max="4620" width="11.5546875" style="54" customWidth="1"/>
    <col min="4621" max="4622" width="10.44140625" style="54" customWidth="1"/>
    <col min="4623" max="4623" width="11.5546875" style="54" customWidth="1"/>
    <col min="4624" max="4624" width="2.33203125" style="54" customWidth="1"/>
    <col min="4625" max="4625" width="3.44140625" style="54" customWidth="1"/>
    <col min="4626" max="4626" width="2.33203125" style="54" customWidth="1"/>
    <col min="4627" max="4627" width="14.77734375" style="54" customWidth="1"/>
    <col min="4628" max="4628" width="11.109375" style="54" bestFit="1" customWidth="1"/>
    <col min="4629" max="4864" width="8.88671875" style="54"/>
    <col min="4865" max="4865" width="4.21875" style="54" customWidth="1"/>
    <col min="4866" max="4866" width="6.6640625" style="54" customWidth="1"/>
    <col min="4867" max="4869" width="10.5546875" style="54" customWidth="1"/>
    <col min="4870" max="4870" width="10.6640625" style="54" customWidth="1"/>
    <col min="4871" max="4872" width="10.21875" style="54" customWidth="1"/>
    <col min="4873" max="4874" width="10.5546875" style="54" customWidth="1"/>
    <col min="4875" max="4875" width="11.33203125" style="54" customWidth="1"/>
    <col min="4876" max="4876" width="11.5546875" style="54" customWidth="1"/>
    <col min="4877" max="4878" width="10.44140625" style="54" customWidth="1"/>
    <col min="4879" max="4879" width="11.5546875" style="54" customWidth="1"/>
    <col min="4880" max="4880" width="2.33203125" style="54" customWidth="1"/>
    <col min="4881" max="4881" width="3.44140625" style="54" customWidth="1"/>
    <col min="4882" max="4882" width="2.33203125" style="54" customWidth="1"/>
    <col min="4883" max="4883" width="14.77734375" style="54" customWidth="1"/>
    <col min="4884" max="4884" width="11.109375" style="54" bestFit="1" customWidth="1"/>
    <col min="4885" max="5120" width="8.88671875" style="54"/>
    <col min="5121" max="5121" width="4.21875" style="54" customWidth="1"/>
    <col min="5122" max="5122" width="6.6640625" style="54" customWidth="1"/>
    <col min="5123" max="5125" width="10.5546875" style="54" customWidth="1"/>
    <col min="5126" max="5126" width="10.6640625" style="54" customWidth="1"/>
    <col min="5127" max="5128" width="10.21875" style="54" customWidth="1"/>
    <col min="5129" max="5130" width="10.5546875" style="54" customWidth="1"/>
    <col min="5131" max="5131" width="11.33203125" style="54" customWidth="1"/>
    <col min="5132" max="5132" width="11.5546875" style="54" customWidth="1"/>
    <col min="5133" max="5134" width="10.44140625" style="54" customWidth="1"/>
    <col min="5135" max="5135" width="11.5546875" style="54" customWidth="1"/>
    <col min="5136" max="5136" width="2.33203125" style="54" customWidth="1"/>
    <col min="5137" max="5137" width="3.44140625" style="54" customWidth="1"/>
    <col min="5138" max="5138" width="2.33203125" style="54" customWidth="1"/>
    <col min="5139" max="5139" width="14.77734375" style="54" customWidth="1"/>
    <col min="5140" max="5140" width="11.109375" style="54" bestFit="1" customWidth="1"/>
    <col min="5141" max="5376" width="8.88671875" style="54"/>
    <col min="5377" max="5377" width="4.21875" style="54" customWidth="1"/>
    <col min="5378" max="5378" width="6.6640625" style="54" customWidth="1"/>
    <col min="5379" max="5381" width="10.5546875" style="54" customWidth="1"/>
    <col min="5382" max="5382" width="10.6640625" style="54" customWidth="1"/>
    <col min="5383" max="5384" width="10.21875" style="54" customWidth="1"/>
    <col min="5385" max="5386" width="10.5546875" style="54" customWidth="1"/>
    <col min="5387" max="5387" width="11.33203125" style="54" customWidth="1"/>
    <col min="5388" max="5388" width="11.5546875" style="54" customWidth="1"/>
    <col min="5389" max="5390" width="10.44140625" style="54" customWidth="1"/>
    <col min="5391" max="5391" width="11.5546875" style="54" customWidth="1"/>
    <col min="5392" max="5392" width="2.33203125" style="54" customWidth="1"/>
    <col min="5393" max="5393" width="3.44140625" style="54" customWidth="1"/>
    <col min="5394" max="5394" width="2.33203125" style="54" customWidth="1"/>
    <col min="5395" max="5395" width="14.77734375" style="54" customWidth="1"/>
    <col min="5396" max="5396" width="11.109375" style="54" bestFit="1" customWidth="1"/>
    <col min="5397" max="5632" width="8.88671875" style="54"/>
    <col min="5633" max="5633" width="4.21875" style="54" customWidth="1"/>
    <col min="5634" max="5634" width="6.6640625" style="54" customWidth="1"/>
    <col min="5635" max="5637" width="10.5546875" style="54" customWidth="1"/>
    <col min="5638" max="5638" width="10.6640625" style="54" customWidth="1"/>
    <col min="5639" max="5640" width="10.21875" style="54" customWidth="1"/>
    <col min="5641" max="5642" width="10.5546875" style="54" customWidth="1"/>
    <col min="5643" max="5643" width="11.33203125" style="54" customWidth="1"/>
    <col min="5644" max="5644" width="11.5546875" style="54" customWidth="1"/>
    <col min="5645" max="5646" width="10.44140625" style="54" customWidth="1"/>
    <col min="5647" max="5647" width="11.5546875" style="54" customWidth="1"/>
    <col min="5648" max="5648" width="2.33203125" style="54" customWidth="1"/>
    <col min="5649" max="5649" width="3.44140625" style="54" customWidth="1"/>
    <col min="5650" max="5650" width="2.33203125" style="54" customWidth="1"/>
    <col min="5651" max="5651" width="14.77734375" style="54" customWidth="1"/>
    <col min="5652" max="5652" width="11.109375" style="54" bestFit="1" customWidth="1"/>
    <col min="5653" max="5888" width="8.88671875" style="54"/>
    <col min="5889" max="5889" width="4.21875" style="54" customWidth="1"/>
    <col min="5890" max="5890" width="6.6640625" style="54" customWidth="1"/>
    <col min="5891" max="5893" width="10.5546875" style="54" customWidth="1"/>
    <col min="5894" max="5894" width="10.6640625" style="54" customWidth="1"/>
    <col min="5895" max="5896" width="10.21875" style="54" customWidth="1"/>
    <col min="5897" max="5898" width="10.5546875" style="54" customWidth="1"/>
    <col min="5899" max="5899" width="11.33203125" style="54" customWidth="1"/>
    <col min="5900" max="5900" width="11.5546875" style="54" customWidth="1"/>
    <col min="5901" max="5902" width="10.44140625" style="54" customWidth="1"/>
    <col min="5903" max="5903" width="11.5546875" style="54" customWidth="1"/>
    <col min="5904" max="5904" width="2.33203125" style="54" customWidth="1"/>
    <col min="5905" max="5905" width="3.44140625" style="54" customWidth="1"/>
    <col min="5906" max="5906" width="2.33203125" style="54" customWidth="1"/>
    <col min="5907" max="5907" width="14.77734375" style="54" customWidth="1"/>
    <col min="5908" max="5908" width="11.109375" style="54" bestFit="1" customWidth="1"/>
    <col min="5909" max="6144" width="8.88671875" style="54"/>
    <col min="6145" max="6145" width="4.21875" style="54" customWidth="1"/>
    <col min="6146" max="6146" width="6.6640625" style="54" customWidth="1"/>
    <col min="6147" max="6149" width="10.5546875" style="54" customWidth="1"/>
    <col min="6150" max="6150" width="10.6640625" style="54" customWidth="1"/>
    <col min="6151" max="6152" width="10.21875" style="54" customWidth="1"/>
    <col min="6153" max="6154" width="10.5546875" style="54" customWidth="1"/>
    <col min="6155" max="6155" width="11.33203125" style="54" customWidth="1"/>
    <col min="6156" max="6156" width="11.5546875" style="54" customWidth="1"/>
    <col min="6157" max="6158" width="10.44140625" style="54" customWidth="1"/>
    <col min="6159" max="6159" width="11.5546875" style="54" customWidth="1"/>
    <col min="6160" max="6160" width="2.33203125" style="54" customWidth="1"/>
    <col min="6161" max="6161" width="3.44140625" style="54" customWidth="1"/>
    <col min="6162" max="6162" width="2.33203125" style="54" customWidth="1"/>
    <col min="6163" max="6163" width="14.77734375" style="54" customWidth="1"/>
    <col min="6164" max="6164" width="11.109375" style="54" bestFit="1" customWidth="1"/>
    <col min="6165" max="6400" width="8.88671875" style="54"/>
    <col min="6401" max="6401" width="4.21875" style="54" customWidth="1"/>
    <col min="6402" max="6402" width="6.6640625" style="54" customWidth="1"/>
    <col min="6403" max="6405" width="10.5546875" style="54" customWidth="1"/>
    <col min="6406" max="6406" width="10.6640625" style="54" customWidth="1"/>
    <col min="6407" max="6408" width="10.21875" style="54" customWidth="1"/>
    <col min="6409" max="6410" width="10.5546875" style="54" customWidth="1"/>
    <col min="6411" max="6411" width="11.33203125" style="54" customWidth="1"/>
    <col min="6412" max="6412" width="11.5546875" style="54" customWidth="1"/>
    <col min="6413" max="6414" width="10.44140625" style="54" customWidth="1"/>
    <col min="6415" max="6415" width="11.5546875" style="54" customWidth="1"/>
    <col min="6416" max="6416" width="2.33203125" style="54" customWidth="1"/>
    <col min="6417" max="6417" width="3.44140625" style="54" customWidth="1"/>
    <col min="6418" max="6418" width="2.33203125" style="54" customWidth="1"/>
    <col min="6419" max="6419" width="14.77734375" style="54" customWidth="1"/>
    <col min="6420" max="6420" width="11.109375" style="54" bestFit="1" customWidth="1"/>
    <col min="6421" max="6656" width="8.88671875" style="54"/>
    <col min="6657" max="6657" width="4.21875" style="54" customWidth="1"/>
    <col min="6658" max="6658" width="6.6640625" style="54" customWidth="1"/>
    <col min="6659" max="6661" width="10.5546875" style="54" customWidth="1"/>
    <col min="6662" max="6662" width="10.6640625" style="54" customWidth="1"/>
    <col min="6663" max="6664" width="10.21875" style="54" customWidth="1"/>
    <col min="6665" max="6666" width="10.5546875" style="54" customWidth="1"/>
    <col min="6667" max="6667" width="11.33203125" style="54" customWidth="1"/>
    <col min="6668" max="6668" width="11.5546875" style="54" customWidth="1"/>
    <col min="6669" max="6670" width="10.44140625" style="54" customWidth="1"/>
    <col min="6671" max="6671" width="11.5546875" style="54" customWidth="1"/>
    <col min="6672" max="6672" width="2.33203125" style="54" customWidth="1"/>
    <col min="6673" max="6673" width="3.44140625" style="54" customWidth="1"/>
    <col min="6674" max="6674" width="2.33203125" style="54" customWidth="1"/>
    <col min="6675" max="6675" width="14.77734375" style="54" customWidth="1"/>
    <col min="6676" max="6676" width="11.109375" style="54" bestFit="1" customWidth="1"/>
    <col min="6677" max="6912" width="8.88671875" style="54"/>
    <col min="6913" max="6913" width="4.21875" style="54" customWidth="1"/>
    <col min="6914" max="6914" width="6.6640625" style="54" customWidth="1"/>
    <col min="6915" max="6917" width="10.5546875" style="54" customWidth="1"/>
    <col min="6918" max="6918" width="10.6640625" style="54" customWidth="1"/>
    <col min="6919" max="6920" width="10.21875" style="54" customWidth="1"/>
    <col min="6921" max="6922" width="10.5546875" style="54" customWidth="1"/>
    <col min="6923" max="6923" width="11.33203125" style="54" customWidth="1"/>
    <col min="6924" max="6924" width="11.5546875" style="54" customWidth="1"/>
    <col min="6925" max="6926" width="10.44140625" style="54" customWidth="1"/>
    <col min="6927" max="6927" width="11.5546875" style="54" customWidth="1"/>
    <col min="6928" max="6928" width="2.33203125" style="54" customWidth="1"/>
    <col min="6929" max="6929" width="3.44140625" style="54" customWidth="1"/>
    <col min="6930" max="6930" width="2.33203125" style="54" customWidth="1"/>
    <col min="6931" max="6931" width="14.77734375" style="54" customWidth="1"/>
    <col min="6932" max="6932" width="11.109375" style="54" bestFit="1" customWidth="1"/>
    <col min="6933" max="7168" width="8.88671875" style="54"/>
    <col min="7169" max="7169" width="4.21875" style="54" customWidth="1"/>
    <col min="7170" max="7170" width="6.6640625" style="54" customWidth="1"/>
    <col min="7171" max="7173" width="10.5546875" style="54" customWidth="1"/>
    <col min="7174" max="7174" width="10.6640625" style="54" customWidth="1"/>
    <col min="7175" max="7176" width="10.21875" style="54" customWidth="1"/>
    <col min="7177" max="7178" width="10.5546875" style="54" customWidth="1"/>
    <col min="7179" max="7179" width="11.33203125" style="54" customWidth="1"/>
    <col min="7180" max="7180" width="11.5546875" style="54" customWidth="1"/>
    <col min="7181" max="7182" width="10.44140625" style="54" customWidth="1"/>
    <col min="7183" max="7183" width="11.5546875" style="54" customWidth="1"/>
    <col min="7184" max="7184" width="2.33203125" style="54" customWidth="1"/>
    <col min="7185" max="7185" width="3.44140625" style="54" customWidth="1"/>
    <col min="7186" max="7186" width="2.33203125" style="54" customWidth="1"/>
    <col min="7187" max="7187" width="14.77734375" style="54" customWidth="1"/>
    <col min="7188" max="7188" width="11.109375" style="54" bestFit="1" customWidth="1"/>
    <col min="7189" max="7424" width="8.88671875" style="54"/>
    <col min="7425" max="7425" width="4.21875" style="54" customWidth="1"/>
    <col min="7426" max="7426" width="6.6640625" style="54" customWidth="1"/>
    <col min="7427" max="7429" width="10.5546875" style="54" customWidth="1"/>
    <col min="7430" max="7430" width="10.6640625" style="54" customWidth="1"/>
    <col min="7431" max="7432" width="10.21875" style="54" customWidth="1"/>
    <col min="7433" max="7434" width="10.5546875" style="54" customWidth="1"/>
    <col min="7435" max="7435" width="11.33203125" style="54" customWidth="1"/>
    <col min="7436" max="7436" width="11.5546875" style="54" customWidth="1"/>
    <col min="7437" max="7438" width="10.44140625" style="54" customWidth="1"/>
    <col min="7439" max="7439" width="11.5546875" style="54" customWidth="1"/>
    <col min="7440" max="7440" width="2.33203125" style="54" customWidth="1"/>
    <col min="7441" max="7441" width="3.44140625" style="54" customWidth="1"/>
    <col min="7442" max="7442" width="2.33203125" style="54" customWidth="1"/>
    <col min="7443" max="7443" width="14.77734375" style="54" customWidth="1"/>
    <col min="7444" max="7444" width="11.109375" style="54" bestFit="1" customWidth="1"/>
    <col min="7445" max="7680" width="8.88671875" style="54"/>
    <col min="7681" max="7681" width="4.21875" style="54" customWidth="1"/>
    <col min="7682" max="7682" width="6.6640625" style="54" customWidth="1"/>
    <col min="7683" max="7685" width="10.5546875" style="54" customWidth="1"/>
    <col min="7686" max="7686" width="10.6640625" style="54" customWidth="1"/>
    <col min="7687" max="7688" width="10.21875" style="54" customWidth="1"/>
    <col min="7689" max="7690" width="10.5546875" style="54" customWidth="1"/>
    <col min="7691" max="7691" width="11.33203125" style="54" customWidth="1"/>
    <col min="7692" max="7692" width="11.5546875" style="54" customWidth="1"/>
    <col min="7693" max="7694" width="10.44140625" style="54" customWidth="1"/>
    <col min="7695" max="7695" width="11.5546875" style="54" customWidth="1"/>
    <col min="7696" max="7696" width="2.33203125" style="54" customWidth="1"/>
    <col min="7697" max="7697" width="3.44140625" style="54" customWidth="1"/>
    <col min="7698" max="7698" width="2.33203125" style="54" customWidth="1"/>
    <col min="7699" max="7699" width="14.77734375" style="54" customWidth="1"/>
    <col min="7700" max="7700" width="11.109375" style="54" bestFit="1" customWidth="1"/>
    <col min="7701" max="7936" width="8.88671875" style="54"/>
    <col min="7937" max="7937" width="4.21875" style="54" customWidth="1"/>
    <col min="7938" max="7938" width="6.6640625" style="54" customWidth="1"/>
    <col min="7939" max="7941" width="10.5546875" style="54" customWidth="1"/>
    <col min="7942" max="7942" width="10.6640625" style="54" customWidth="1"/>
    <col min="7943" max="7944" width="10.21875" style="54" customWidth="1"/>
    <col min="7945" max="7946" width="10.5546875" style="54" customWidth="1"/>
    <col min="7947" max="7947" width="11.33203125" style="54" customWidth="1"/>
    <col min="7948" max="7948" width="11.5546875" style="54" customWidth="1"/>
    <col min="7949" max="7950" width="10.44140625" style="54" customWidth="1"/>
    <col min="7951" max="7951" width="11.5546875" style="54" customWidth="1"/>
    <col min="7952" max="7952" width="2.33203125" style="54" customWidth="1"/>
    <col min="7953" max="7953" width="3.44140625" style="54" customWidth="1"/>
    <col min="7954" max="7954" width="2.33203125" style="54" customWidth="1"/>
    <col min="7955" max="7955" width="14.77734375" style="54" customWidth="1"/>
    <col min="7956" max="7956" width="11.109375" style="54" bestFit="1" customWidth="1"/>
    <col min="7957" max="8192" width="8.88671875" style="54"/>
    <col min="8193" max="8193" width="4.21875" style="54" customWidth="1"/>
    <col min="8194" max="8194" width="6.6640625" style="54" customWidth="1"/>
    <col min="8195" max="8197" width="10.5546875" style="54" customWidth="1"/>
    <col min="8198" max="8198" width="10.6640625" style="54" customWidth="1"/>
    <col min="8199" max="8200" width="10.21875" style="54" customWidth="1"/>
    <col min="8201" max="8202" width="10.5546875" style="54" customWidth="1"/>
    <col min="8203" max="8203" width="11.33203125" style="54" customWidth="1"/>
    <col min="8204" max="8204" width="11.5546875" style="54" customWidth="1"/>
    <col min="8205" max="8206" width="10.44140625" style="54" customWidth="1"/>
    <col min="8207" max="8207" width="11.5546875" style="54" customWidth="1"/>
    <col min="8208" max="8208" width="2.33203125" style="54" customWidth="1"/>
    <col min="8209" max="8209" width="3.44140625" style="54" customWidth="1"/>
    <col min="8210" max="8210" width="2.33203125" style="54" customWidth="1"/>
    <col min="8211" max="8211" width="14.77734375" style="54" customWidth="1"/>
    <col min="8212" max="8212" width="11.109375" style="54" bestFit="1" customWidth="1"/>
    <col min="8213" max="8448" width="8.88671875" style="54"/>
    <col min="8449" max="8449" width="4.21875" style="54" customWidth="1"/>
    <col min="8450" max="8450" width="6.6640625" style="54" customWidth="1"/>
    <col min="8451" max="8453" width="10.5546875" style="54" customWidth="1"/>
    <col min="8454" max="8454" width="10.6640625" style="54" customWidth="1"/>
    <col min="8455" max="8456" width="10.21875" style="54" customWidth="1"/>
    <col min="8457" max="8458" width="10.5546875" style="54" customWidth="1"/>
    <col min="8459" max="8459" width="11.33203125" style="54" customWidth="1"/>
    <col min="8460" max="8460" width="11.5546875" style="54" customWidth="1"/>
    <col min="8461" max="8462" width="10.44140625" style="54" customWidth="1"/>
    <col min="8463" max="8463" width="11.5546875" style="54" customWidth="1"/>
    <col min="8464" max="8464" width="2.33203125" style="54" customWidth="1"/>
    <col min="8465" max="8465" width="3.44140625" style="54" customWidth="1"/>
    <col min="8466" max="8466" width="2.33203125" style="54" customWidth="1"/>
    <col min="8467" max="8467" width="14.77734375" style="54" customWidth="1"/>
    <col min="8468" max="8468" width="11.109375" style="54" bestFit="1" customWidth="1"/>
    <col min="8469" max="8704" width="8.88671875" style="54"/>
    <col min="8705" max="8705" width="4.21875" style="54" customWidth="1"/>
    <col min="8706" max="8706" width="6.6640625" style="54" customWidth="1"/>
    <col min="8707" max="8709" width="10.5546875" style="54" customWidth="1"/>
    <col min="8710" max="8710" width="10.6640625" style="54" customWidth="1"/>
    <col min="8711" max="8712" width="10.21875" style="54" customWidth="1"/>
    <col min="8713" max="8714" width="10.5546875" style="54" customWidth="1"/>
    <col min="8715" max="8715" width="11.33203125" style="54" customWidth="1"/>
    <col min="8716" max="8716" width="11.5546875" style="54" customWidth="1"/>
    <col min="8717" max="8718" width="10.44140625" style="54" customWidth="1"/>
    <col min="8719" max="8719" width="11.5546875" style="54" customWidth="1"/>
    <col min="8720" max="8720" width="2.33203125" style="54" customWidth="1"/>
    <col min="8721" max="8721" width="3.44140625" style="54" customWidth="1"/>
    <col min="8722" max="8722" width="2.33203125" style="54" customWidth="1"/>
    <col min="8723" max="8723" width="14.77734375" style="54" customWidth="1"/>
    <col min="8724" max="8724" width="11.109375" style="54" bestFit="1" customWidth="1"/>
    <col min="8725" max="8960" width="8.88671875" style="54"/>
    <col min="8961" max="8961" width="4.21875" style="54" customWidth="1"/>
    <col min="8962" max="8962" width="6.6640625" style="54" customWidth="1"/>
    <col min="8963" max="8965" width="10.5546875" style="54" customWidth="1"/>
    <col min="8966" max="8966" width="10.6640625" style="54" customWidth="1"/>
    <col min="8967" max="8968" width="10.21875" style="54" customWidth="1"/>
    <col min="8969" max="8970" width="10.5546875" style="54" customWidth="1"/>
    <col min="8971" max="8971" width="11.33203125" style="54" customWidth="1"/>
    <col min="8972" max="8972" width="11.5546875" style="54" customWidth="1"/>
    <col min="8973" max="8974" width="10.44140625" style="54" customWidth="1"/>
    <col min="8975" max="8975" width="11.5546875" style="54" customWidth="1"/>
    <col min="8976" max="8976" width="2.33203125" style="54" customWidth="1"/>
    <col min="8977" max="8977" width="3.44140625" style="54" customWidth="1"/>
    <col min="8978" max="8978" width="2.33203125" style="54" customWidth="1"/>
    <col min="8979" max="8979" width="14.77734375" style="54" customWidth="1"/>
    <col min="8980" max="8980" width="11.109375" style="54" bestFit="1" customWidth="1"/>
    <col min="8981" max="9216" width="8.88671875" style="54"/>
    <col min="9217" max="9217" width="4.21875" style="54" customWidth="1"/>
    <col min="9218" max="9218" width="6.6640625" style="54" customWidth="1"/>
    <col min="9219" max="9221" width="10.5546875" style="54" customWidth="1"/>
    <col min="9222" max="9222" width="10.6640625" style="54" customWidth="1"/>
    <col min="9223" max="9224" width="10.21875" style="54" customWidth="1"/>
    <col min="9225" max="9226" width="10.5546875" style="54" customWidth="1"/>
    <col min="9227" max="9227" width="11.33203125" style="54" customWidth="1"/>
    <col min="9228" max="9228" width="11.5546875" style="54" customWidth="1"/>
    <col min="9229" max="9230" width="10.44140625" style="54" customWidth="1"/>
    <col min="9231" max="9231" width="11.5546875" style="54" customWidth="1"/>
    <col min="9232" max="9232" width="2.33203125" style="54" customWidth="1"/>
    <col min="9233" max="9233" width="3.44140625" style="54" customWidth="1"/>
    <col min="9234" max="9234" width="2.33203125" style="54" customWidth="1"/>
    <col min="9235" max="9235" width="14.77734375" style="54" customWidth="1"/>
    <col min="9236" max="9236" width="11.109375" style="54" bestFit="1" customWidth="1"/>
    <col min="9237" max="9472" width="8.88671875" style="54"/>
    <col min="9473" max="9473" width="4.21875" style="54" customWidth="1"/>
    <col min="9474" max="9474" width="6.6640625" style="54" customWidth="1"/>
    <col min="9475" max="9477" width="10.5546875" style="54" customWidth="1"/>
    <col min="9478" max="9478" width="10.6640625" style="54" customWidth="1"/>
    <col min="9479" max="9480" width="10.21875" style="54" customWidth="1"/>
    <col min="9481" max="9482" width="10.5546875" style="54" customWidth="1"/>
    <col min="9483" max="9483" width="11.33203125" style="54" customWidth="1"/>
    <col min="9484" max="9484" width="11.5546875" style="54" customWidth="1"/>
    <col min="9485" max="9486" width="10.44140625" style="54" customWidth="1"/>
    <col min="9487" max="9487" width="11.5546875" style="54" customWidth="1"/>
    <col min="9488" max="9488" width="2.33203125" style="54" customWidth="1"/>
    <col min="9489" max="9489" width="3.44140625" style="54" customWidth="1"/>
    <col min="9490" max="9490" width="2.33203125" style="54" customWidth="1"/>
    <col min="9491" max="9491" width="14.77734375" style="54" customWidth="1"/>
    <col min="9492" max="9492" width="11.109375" style="54" bestFit="1" customWidth="1"/>
    <col min="9493" max="9728" width="8.88671875" style="54"/>
    <col min="9729" max="9729" width="4.21875" style="54" customWidth="1"/>
    <col min="9730" max="9730" width="6.6640625" style="54" customWidth="1"/>
    <col min="9731" max="9733" width="10.5546875" style="54" customWidth="1"/>
    <col min="9734" max="9734" width="10.6640625" style="54" customWidth="1"/>
    <col min="9735" max="9736" width="10.21875" style="54" customWidth="1"/>
    <col min="9737" max="9738" width="10.5546875" style="54" customWidth="1"/>
    <col min="9739" max="9739" width="11.33203125" style="54" customWidth="1"/>
    <col min="9740" max="9740" width="11.5546875" style="54" customWidth="1"/>
    <col min="9741" max="9742" width="10.44140625" style="54" customWidth="1"/>
    <col min="9743" max="9743" width="11.5546875" style="54" customWidth="1"/>
    <col min="9744" max="9744" width="2.33203125" style="54" customWidth="1"/>
    <col min="9745" max="9745" width="3.44140625" style="54" customWidth="1"/>
    <col min="9746" max="9746" width="2.33203125" style="54" customWidth="1"/>
    <col min="9747" max="9747" width="14.77734375" style="54" customWidth="1"/>
    <col min="9748" max="9748" width="11.109375" style="54" bestFit="1" customWidth="1"/>
    <col min="9749" max="9984" width="8.88671875" style="54"/>
    <col min="9985" max="9985" width="4.21875" style="54" customWidth="1"/>
    <col min="9986" max="9986" width="6.6640625" style="54" customWidth="1"/>
    <col min="9987" max="9989" width="10.5546875" style="54" customWidth="1"/>
    <col min="9990" max="9990" width="10.6640625" style="54" customWidth="1"/>
    <col min="9991" max="9992" width="10.21875" style="54" customWidth="1"/>
    <col min="9993" max="9994" width="10.5546875" style="54" customWidth="1"/>
    <col min="9995" max="9995" width="11.33203125" style="54" customWidth="1"/>
    <col min="9996" max="9996" width="11.5546875" style="54" customWidth="1"/>
    <col min="9997" max="9998" width="10.44140625" style="54" customWidth="1"/>
    <col min="9999" max="9999" width="11.5546875" style="54" customWidth="1"/>
    <col min="10000" max="10000" width="2.33203125" style="54" customWidth="1"/>
    <col min="10001" max="10001" width="3.44140625" style="54" customWidth="1"/>
    <col min="10002" max="10002" width="2.33203125" style="54" customWidth="1"/>
    <col min="10003" max="10003" width="14.77734375" style="54" customWidth="1"/>
    <col min="10004" max="10004" width="11.109375" style="54" bestFit="1" customWidth="1"/>
    <col min="10005" max="10240" width="8.88671875" style="54"/>
    <col min="10241" max="10241" width="4.21875" style="54" customWidth="1"/>
    <col min="10242" max="10242" width="6.6640625" style="54" customWidth="1"/>
    <col min="10243" max="10245" width="10.5546875" style="54" customWidth="1"/>
    <col min="10246" max="10246" width="10.6640625" style="54" customWidth="1"/>
    <col min="10247" max="10248" width="10.21875" style="54" customWidth="1"/>
    <col min="10249" max="10250" width="10.5546875" style="54" customWidth="1"/>
    <col min="10251" max="10251" width="11.33203125" style="54" customWidth="1"/>
    <col min="10252" max="10252" width="11.5546875" style="54" customWidth="1"/>
    <col min="10253" max="10254" width="10.44140625" style="54" customWidth="1"/>
    <col min="10255" max="10255" width="11.5546875" style="54" customWidth="1"/>
    <col min="10256" max="10256" width="2.33203125" style="54" customWidth="1"/>
    <col min="10257" max="10257" width="3.44140625" style="54" customWidth="1"/>
    <col min="10258" max="10258" width="2.33203125" style="54" customWidth="1"/>
    <col min="10259" max="10259" width="14.77734375" style="54" customWidth="1"/>
    <col min="10260" max="10260" width="11.109375" style="54" bestFit="1" customWidth="1"/>
    <col min="10261" max="10496" width="8.88671875" style="54"/>
    <col min="10497" max="10497" width="4.21875" style="54" customWidth="1"/>
    <col min="10498" max="10498" width="6.6640625" style="54" customWidth="1"/>
    <col min="10499" max="10501" width="10.5546875" style="54" customWidth="1"/>
    <col min="10502" max="10502" width="10.6640625" style="54" customWidth="1"/>
    <col min="10503" max="10504" width="10.21875" style="54" customWidth="1"/>
    <col min="10505" max="10506" width="10.5546875" style="54" customWidth="1"/>
    <col min="10507" max="10507" width="11.33203125" style="54" customWidth="1"/>
    <col min="10508" max="10508" width="11.5546875" style="54" customWidth="1"/>
    <col min="10509" max="10510" width="10.44140625" style="54" customWidth="1"/>
    <col min="10511" max="10511" width="11.5546875" style="54" customWidth="1"/>
    <col min="10512" max="10512" width="2.33203125" style="54" customWidth="1"/>
    <col min="10513" max="10513" width="3.44140625" style="54" customWidth="1"/>
    <col min="10514" max="10514" width="2.33203125" style="54" customWidth="1"/>
    <col min="10515" max="10515" width="14.77734375" style="54" customWidth="1"/>
    <col min="10516" max="10516" width="11.109375" style="54" bestFit="1" customWidth="1"/>
    <col min="10517" max="10752" width="8.88671875" style="54"/>
    <col min="10753" max="10753" width="4.21875" style="54" customWidth="1"/>
    <col min="10754" max="10754" width="6.6640625" style="54" customWidth="1"/>
    <col min="10755" max="10757" width="10.5546875" style="54" customWidth="1"/>
    <col min="10758" max="10758" width="10.6640625" style="54" customWidth="1"/>
    <col min="10759" max="10760" width="10.21875" style="54" customWidth="1"/>
    <col min="10761" max="10762" width="10.5546875" style="54" customWidth="1"/>
    <col min="10763" max="10763" width="11.33203125" style="54" customWidth="1"/>
    <col min="10764" max="10764" width="11.5546875" style="54" customWidth="1"/>
    <col min="10765" max="10766" width="10.44140625" style="54" customWidth="1"/>
    <col min="10767" max="10767" width="11.5546875" style="54" customWidth="1"/>
    <col min="10768" max="10768" width="2.33203125" style="54" customWidth="1"/>
    <col min="10769" max="10769" width="3.44140625" style="54" customWidth="1"/>
    <col min="10770" max="10770" width="2.33203125" style="54" customWidth="1"/>
    <col min="10771" max="10771" width="14.77734375" style="54" customWidth="1"/>
    <col min="10772" max="10772" width="11.109375" style="54" bestFit="1" customWidth="1"/>
    <col min="10773" max="11008" width="8.88671875" style="54"/>
    <col min="11009" max="11009" width="4.21875" style="54" customWidth="1"/>
    <col min="11010" max="11010" width="6.6640625" style="54" customWidth="1"/>
    <col min="11011" max="11013" width="10.5546875" style="54" customWidth="1"/>
    <col min="11014" max="11014" width="10.6640625" style="54" customWidth="1"/>
    <col min="11015" max="11016" width="10.21875" style="54" customWidth="1"/>
    <col min="11017" max="11018" width="10.5546875" style="54" customWidth="1"/>
    <col min="11019" max="11019" width="11.33203125" style="54" customWidth="1"/>
    <col min="11020" max="11020" width="11.5546875" style="54" customWidth="1"/>
    <col min="11021" max="11022" width="10.44140625" style="54" customWidth="1"/>
    <col min="11023" max="11023" width="11.5546875" style="54" customWidth="1"/>
    <col min="11024" max="11024" width="2.33203125" style="54" customWidth="1"/>
    <col min="11025" max="11025" width="3.44140625" style="54" customWidth="1"/>
    <col min="11026" max="11026" width="2.33203125" style="54" customWidth="1"/>
    <col min="11027" max="11027" width="14.77734375" style="54" customWidth="1"/>
    <col min="11028" max="11028" width="11.109375" style="54" bestFit="1" customWidth="1"/>
    <col min="11029" max="11264" width="8.88671875" style="54"/>
    <col min="11265" max="11265" width="4.21875" style="54" customWidth="1"/>
    <col min="11266" max="11266" width="6.6640625" style="54" customWidth="1"/>
    <col min="11267" max="11269" width="10.5546875" style="54" customWidth="1"/>
    <col min="11270" max="11270" width="10.6640625" style="54" customWidth="1"/>
    <col min="11271" max="11272" width="10.21875" style="54" customWidth="1"/>
    <col min="11273" max="11274" width="10.5546875" style="54" customWidth="1"/>
    <col min="11275" max="11275" width="11.33203125" style="54" customWidth="1"/>
    <col min="11276" max="11276" width="11.5546875" style="54" customWidth="1"/>
    <col min="11277" max="11278" width="10.44140625" style="54" customWidth="1"/>
    <col min="11279" max="11279" width="11.5546875" style="54" customWidth="1"/>
    <col min="11280" max="11280" width="2.33203125" style="54" customWidth="1"/>
    <col min="11281" max="11281" width="3.44140625" style="54" customWidth="1"/>
    <col min="11282" max="11282" width="2.33203125" style="54" customWidth="1"/>
    <col min="11283" max="11283" width="14.77734375" style="54" customWidth="1"/>
    <col min="11284" max="11284" width="11.109375" style="54" bestFit="1" customWidth="1"/>
    <col min="11285" max="11520" width="8.88671875" style="54"/>
    <col min="11521" max="11521" width="4.21875" style="54" customWidth="1"/>
    <col min="11522" max="11522" width="6.6640625" style="54" customWidth="1"/>
    <col min="11523" max="11525" width="10.5546875" style="54" customWidth="1"/>
    <col min="11526" max="11526" width="10.6640625" style="54" customWidth="1"/>
    <col min="11527" max="11528" width="10.21875" style="54" customWidth="1"/>
    <col min="11529" max="11530" width="10.5546875" style="54" customWidth="1"/>
    <col min="11531" max="11531" width="11.33203125" style="54" customWidth="1"/>
    <col min="11532" max="11532" width="11.5546875" style="54" customWidth="1"/>
    <col min="11533" max="11534" width="10.44140625" style="54" customWidth="1"/>
    <col min="11535" max="11535" width="11.5546875" style="54" customWidth="1"/>
    <col min="11536" max="11536" width="2.33203125" style="54" customWidth="1"/>
    <col min="11537" max="11537" width="3.44140625" style="54" customWidth="1"/>
    <col min="11538" max="11538" width="2.33203125" style="54" customWidth="1"/>
    <col min="11539" max="11539" width="14.77734375" style="54" customWidth="1"/>
    <col min="11540" max="11540" width="11.109375" style="54" bestFit="1" customWidth="1"/>
    <col min="11541" max="11776" width="8.88671875" style="54"/>
    <col min="11777" max="11777" width="4.21875" style="54" customWidth="1"/>
    <col min="11778" max="11778" width="6.6640625" style="54" customWidth="1"/>
    <col min="11779" max="11781" width="10.5546875" style="54" customWidth="1"/>
    <col min="11782" max="11782" width="10.6640625" style="54" customWidth="1"/>
    <col min="11783" max="11784" width="10.21875" style="54" customWidth="1"/>
    <col min="11785" max="11786" width="10.5546875" style="54" customWidth="1"/>
    <col min="11787" max="11787" width="11.33203125" style="54" customWidth="1"/>
    <col min="11788" max="11788" width="11.5546875" style="54" customWidth="1"/>
    <col min="11789" max="11790" width="10.44140625" style="54" customWidth="1"/>
    <col min="11791" max="11791" width="11.5546875" style="54" customWidth="1"/>
    <col min="11792" max="11792" width="2.33203125" style="54" customWidth="1"/>
    <col min="11793" max="11793" width="3.44140625" style="54" customWidth="1"/>
    <col min="11794" max="11794" width="2.33203125" style="54" customWidth="1"/>
    <col min="11795" max="11795" width="14.77734375" style="54" customWidth="1"/>
    <col min="11796" max="11796" width="11.109375" style="54" bestFit="1" customWidth="1"/>
    <col min="11797" max="12032" width="8.88671875" style="54"/>
    <col min="12033" max="12033" width="4.21875" style="54" customWidth="1"/>
    <col min="12034" max="12034" width="6.6640625" style="54" customWidth="1"/>
    <col min="12035" max="12037" width="10.5546875" style="54" customWidth="1"/>
    <col min="12038" max="12038" width="10.6640625" style="54" customWidth="1"/>
    <col min="12039" max="12040" width="10.21875" style="54" customWidth="1"/>
    <col min="12041" max="12042" width="10.5546875" style="54" customWidth="1"/>
    <col min="12043" max="12043" width="11.33203125" style="54" customWidth="1"/>
    <col min="12044" max="12044" width="11.5546875" style="54" customWidth="1"/>
    <col min="12045" max="12046" width="10.44140625" style="54" customWidth="1"/>
    <col min="12047" max="12047" width="11.5546875" style="54" customWidth="1"/>
    <col min="12048" max="12048" width="2.33203125" style="54" customWidth="1"/>
    <col min="12049" max="12049" width="3.44140625" style="54" customWidth="1"/>
    <col min="12050" max="12050" width="2.33203125" style="54" customWidth="1"/>
    <col min="12051" max="12051" width="14.77734375" style="54" customWidth="1"/>
    <col min="12052" max="12052" width="11.109375" style="54" bestFit="1" customWidth="1"/>
    <col min="12053" max="12288" width="8.88671875" style="54"/>
    <col min="12289" max="12289" width="4.21875" style="54" customWidth="1"/>
    <col min="12290" max="12290" width="6.6640625" style="54" customWidth="1"/>
    <col min="12291" max="12293" width="10.5546875" style="54" customWidth="1"/>
    <col min="12294" max="12294" width="10.6640625" style="54" customWidth="1"/>
    <col min="12295" max="12296" width="10.21875" style="54" customWidth="1"/>
    <col min="12297" max="12298" width="10.5546875" style="54" customWidth="1"/>
    <col min="12299" max="12299" width="11.33203125" style="54" customWidth="1"/>
    <col min="12300" max="12300" width="11.5546875" style="54" customWidth="1"/>
    <col min="12301" max="12302" width="10.44140625" style="54" customWidth="1"/>
    <col min="12303" max="12303" width="11.5546875" style="54" customWidth="1"/>
    <col min="12304" max="12304" width="2.33203125" style="54" customWidth="1"/>
    <col min="12305" max="12305" width="3.44140625" style="54" customWidth="1"/>
    <col min="12306" max="12306" width="2.33203125" style="54" customWidth="1"/>
    <col min="12307" max="12307" width="14.77734375" style="54" customWidth="1"/>
    <col min="12308" max="12308" width="11.109375" style="54" bestFit="1" customWidth="1"/>
    <col min="12309" max="12544" width="8.88671875" style="54"/>
    <col min="12545" max="12545" width="4.21875" style="54" customWidth="1"/>
    <col min="12546" max="12546" width="6.6640625" style="54" customWidth="1"/>
    <col min="12547" max="12549" width="10.5546875" style="54" customWidth="1"/>
    <col min="12550" max="12550" width="10.6640625" style="54" customWidth="1"/>
    <col min="12551" max="12552" width="10.21875" style="54" customWidth="1"/>
    <col min="12553" max="12554" width="10.5546875" style="54" customWidth="1"/>
    <col min="12555" max="12555" width="11.33203125" style="54" customWidth="1"/>
    <col min="12556" max="12556" width="11.5546875" style="54" customWidth="1"/>
    <col min="12557" max="12558" width="10.44140625" style="54" customWidth="1"/>
    <col min="12559" max="12559" width="11.5546875" style="54" customWidth="1"/>
    <col min="12560" max="12560" width="2.33203125" style="54" customWidth="1"/>
    <col min="12561" max="12561" width="3.44140625" style="54" customWidth="1"/>
    <col min="12562" max="12562" width="2.33203125" style="54" customWidth="1"/>
    <col min="12563" max="12563" width="14.77734375" style="54" customWidth="1"/>
    <col min="12564" max="12564" width="11.109375" style="54" bestFit="1" customWidth="1"/>
    <col min="12565" max="12800" width="8.88671875" style="54"/>
    <col min="12801" max="12801" width="4.21875" style="54" customWidth="1"/>
    <col min="12802" max="12802" width="6.6640625" style="54" customWidth="1"/>
    <col min="12803" max="12805" width="10.5546875" style="54" customWidth="1"/>
    <col min="12806" max="12806" width="10.6640625" style="54" customWidth="1"/>
    <col min="12807" max="12808" width="10.21875" style="54" customWidth="1"/>
    <col min="12809" max="12810" width="10.5546875" style="54" customWidth="1"/>
    <col min="12811" max="12811" width="11.33203125" style="54" customWidth="1"/>
    <col min="12812" max="12812" width="11.5546875" style="54" customWidth="1"/>
    <col min="12813" max="12814" width="10.44140625" style="54" customWidth="1"/>
    <col min="12815" max="12815" width="11.5546875" style="54" customWidth="1"/>
    <col min="12816" max="12816" width="2.33203125" style="54" customWidth="1"/>
    <col min="12817" max="12817" width="3.44140625" style="54" customWidth="1"/>
    <col min="12818" max="12818" width="2.33203125" style="54" customWidth="1"/>
    <col min="12819" max="12819" width="14.77734375" style="54" customWidth="1"/>
    <col min="12820" max="12820" width="11.109375" style="54" bestFit="1" customWidth="1"/>
    <col min="12821" max="13056" width="8.88671875" style="54"/>
    <col min="13057" max="13057" width="4.21875" style="54" customWidth="1"/>
    <col min="13058" max="13058" width="6.6640625" style="54" customWidth="1"/>
    <col min="13059" max="13061" width="10.5546875" style="54" customWidth="1"/>
    <col min="13062" max="13062" width="10.6640625" style="54" customWidth="1"/>
    <col min="13063" max="13064" width="10.21875" style="54" customWidth="1"/>
    <col min="13065" max="13066" width="10.5546875" style="54" customWidth="1"/>
    <col min="13067" max="13067" width="11.33203125" style="54" customWidth="1"/>
    <col min="13068" max="13068" width="11.5546875" style="54" customWidth="1"/>
    <col min="13069" max="13070" width="10.44140625" style="54" customWidth="1"/>
    <col min="13071" max="13071" width="11.5546875" style="54" customWidth="1"/>
    <col min="13072" max="13072" width="2.33203125" style="54" customWidth="1"/>
    <col min="13073" max="13073" width="3.44140625" style="54" customWidth="1"/>
    <col min="13074" max="13074" width="2.33203125" style="54" customWidth="1"/>
    <col min="13075" max="13075" width="14.77734375" style="54" customWidth="1"/>
    <col min="13076" max="13076" width="11.109375" style="54" bestFit="1" customWidth="1"/>
    <col min="13077" max="13312" width="8.88671875" style="54"/>
    <col min="13313" max="13313" width="4.21875" style="54" customWidth="1"/>
    <col min="13314" max="13314" width="6.6640625" style="54" customWidth="1"/>
    <col min="13315" max="13317" width="10.5546875" style="54" customWidth="1"/>
    <col min="13318" max="13318" width="10.6640625" style="54" customWidth="1"/>
    <col min="13319" max="13320" width="10.21875" style="54" customWidth="1"/>
    <col min="13321" max="13322" width="10.5546875" style="54" customWidth="1"/>
    <col min="13323" max="13323" width="11.33203125" style="54" customWidth="1"/>
    <col min="13324" max="13324" width="11.5546875" style="54" customWidth="1"/>
    <col min="13325" max="13326" width="10.44140625" style="54" customWidth="1"/>
    <col min="13327" max="13327" width="11.5546875" style="54" customWidth="1"/>
    <col min="13328" max="13328" width="2.33203125" style="54" customWidth="1"/>
    <col min="13329" max="13329" width="3.44140625" style="54" customWidth="1"/>
    <col min="13330" max="13330" width="2.33203125" style="54" customWidth="1"/>
    <col min="13331" max="13331" width="14.77734375" style="54" customWidth="1"/>
    <col min="13332" max="13332" width="11.109375" style="54" bestFit="1" customWidth="1"/>
    <col min="13333" max="13568" width="8.88671875" style="54"/>
    <col min="13569" max="13569" width="4.21875" style="54" customWidth="1"/>
    <col min="13570" max="13570" width="6.6640625" style="54" customWidth="1"/>
    <col min="13571" max="13573" width="10.5546875" style="54" customWidth="1"/>
    <col min="13574" max="13574" width="10.6640625" style="54" customWidth="1"/>
    <col min="13575" max="13576" width="10.21875" style="54" customWidth="1"/>
    <col min="13577" max="13578" width="10.5546875" style="54" customWidth="1"/>
    <col min="13579" max="13579" width="11.33203125" style="54" customWidth="1"/>
    <col min="13580" max="13580" width="11.5546875" style="54" customWidth="1"/>
    <col min="13581" max="13582" width="10.44140625" style="54" customWidth="1"/>
    <col min="13583" max="13583" width="11.5546875" style="54" customWidth="1"/>
    <col min="13584" max="13584" width="2.33203125" style="54" customWidth="1"/>
    <col min="13585" max="13585" width="3.44140625" style="54" customWidth="1"/>
    <col min="13586" max="13586" width="2.33203125" style="54" customWidth="1"/>
    <col min="13587" max="13587" width="14.77734375" style="54" customWidth="1"/>
    <col min="13588" max="13588" width="11.109375" style="54" bestFit="1" customWidth="1"/>
    <col min="13589" max="13824" width="8.88671875" style="54"/>
    <col min="13825" max="13825" width="4.21875" style="54" customWidth="1"/>
    <col min="13826" max="13826" width="6.6640625" style="54" customWidth="1"/>
    <col min="13827" max="13829" width="10.5546875" style="54" customWidth="1"/>
    <col min="13830" max="13830" width="10.6640625" style="54" customWidth="1"/>
    <col min="13831" max="13832" width="10.21875" style="54" customWidth="1"/>
    <col min="13833" max="13834" width="10.5546875" style="54" customWidth="1"/>
    <col min="13835" max="13835" width="11.33203125" style="54" customWidth="1"/>
    <col min="13836" max="13836" width="11.5546875" style="54" customWidth="1"/>
    <col min="13837" max="13838" width="10.44140625" style="54" customWidth="1"/>
    <col min="13839" max="13839" width="11.5546875" style="54" customWidth="1"/>
    <col min="13840" max="13840" width="2.33203125" style="54" customWidth="1"/>
    <col min="13841" max="13841" width="3.44140625" style="54" customWidth="1"/>
    <col min="13842" max="13842" width="2.33203125" style="54" customWidth="1"/>
    <col min="13843" max="13843" width="14.77734375" style="54" customWidth="1"/>
    <col min="13844" max="13844" width="11.109375" style="54" bestFit="1" customWidth="1"/>
    <col min="13845" max="14080" width="8.88671875" style="54"/>
    <col min="14081" max="14081" width="4.21875" style="54" customWidth="1"/>
    <col min="14082" max="14082" width="6.6640625" style="54" customWidth="1"/>
    <col min="14083" max="14085" width="10.5546875" style="54" customWidth="1"/>
    <col min="14086" max="14086" width="10.6640625" style="54" customWidth="1"/>
    <col min="14087" max="14088" width="10.21875" style="54" customWidth="1"/>
    <col min="14089" max="14090" width="10.5546875" style="54" customWidth="1"/>
    <col min="14091" max="14091" width="11.33203125" style="54" customWidth="1"/>
    <col min="14092" max="14092" width="11.5546875" style="54" customWidth="1"/>
    <col min="14093" max="14094" width="10.44140625" style="54" customWidth="1"/>
    <col min="14095" max="14095" width="11.5546875" style="54" customWidth="1"/>
    <col min="14096" max="14096" width="2.33203125" style="54" customWidth="1"/>
    <col min="14097" max="14097" width="3.44140625" style="54" customWidth="1"/>
    <col min="14098" max="14098" width="2.33203125" style="54" customWidth="1"/>
    <col min="14099" max="14099" width="14.77734375" style="54" customWidth="1"/>
    <col min="14100" max="14100" width="11.109375" style="54" bestFit="1" customWidth="1"/>
    <col min="14101" max="14336" width="8.88671875" style="54"/>
    <col min="14337" max="14337" width="4.21875" style="54" customWidth="1"/>
    <col min="14338" max="14338" width="6.6640625" style="54" customWidth="1"/>
    <col min="14339" max="14341" width="10.5546875" style="54" customWidth="1"/>
    <col min="14342" max="14342" width="10.6640625" style="54" customWidth="1"/>
    <col min="14343" max="14344" width="10.21875" style="54" customWidth="1"/>
    <col min="14345" max="14346" width="10.5546875" style="54" customWidth="1"/>
    <col min="14347" max="14347" width="11.33203125" style="54" customWidth="1"/>
    <col min="14348" max="14348" width="11.5546875" style="54" customWidth="1"/>
    <col min="14349" max="14350" width="10.44140625" style="54" customWidth="1"/>
    <col min="14351" max="14351" width="11.5546875" style="54" customWidth="1"/>
    <col min="14352" max="14352" width="2.33203125" style="54" customWidth="1"/>
    <col min="14353" max="14353" width="3.44140625" style="54" customWidth="1"/>
    <col min="14354" max="14354" width="2.33203125" style="54" customWidth="1"/>
    <col min="14355" max="14355" width="14.77734375" style="54" customWidth="1"/>
    <col min="14356" max="14356" width="11.109375" style="54" bestFit="1" customWidth="1"/>
    <col min="14357" max="14592" width="8.88671875" style="54"/>
    <col min="14593" max="14593" width="4.21875" style="54" customWidth="1"/>
    <col min="14594" max="14594" width="6.6640625" style="54" customWidth="1"/>
    <col min="14595" max="14597" width="10.5546875" style="54" customWidth="1"/>
    <col min="14598" max="14598" width="10.6640625" style="54" customWidth="1"/>
    <col min="14599" max="14600" width="10.21875" style="54" customWidth="1"/>
    <col min="14601" max="14602" width="10.5546875" style="54" customWidth="1"/>
    <col min="14603" max="14603" width="11.33203125" style="54" customWidth="1"/>
    <col min="14604" max="14604" width="11.5546875" style="54" customWidth="1"/>
    <col min="14605" max="14606" width="10.44140625" style="54" customWidth="1"/>
    <col min="14607" max="14607" width="11.5546875" style="54" customWidth="1"/>
    <col min="14608" max="14608" width="2.33203125" style="54" customWidth="1"/>
    <col min="14609" max="14609" width="3.44140625" style="54" customWidth="1"/>
    <col min="14610" max="14610" width="2.33203125" style="54" customWidth="1"/>
    <col min="14611" max="14611" width="14.77734375" style="54" customWidth="1"/>
    <col min="14612" max="14612" width="11.109375" style="54" bestFit="1" customWidth="1"/>
    <col min="14613" max="14848" width="8.88671875" style="54"/>
    <col min="14849" max="14849" width="4.21875" style="54" customWidth="1"/>
    <col min="14850" max="14850" width="6.6640625" style="54" customWidth="1"/>
    <col min="14851" max="14853" width="10.5546875" style="54" customWidth="1"/>
    <col min="14854" max="14854" width="10.6640625" style="54" customWidth="1"/>
    <col min="14855" max="14856" width="10.21875" style="54" customWidth="1"/>
    <col min="14857" max="14858" width="10.5546875" style="54" customWidth="1"/>
    <col min="14859" max="14859" width="11.33203125" style="54" customWidth="1"/>
    <col min="14860" max="14860" width="11.5546875" style="54" customWidth="1"/>
    <col min="14861" max="14862" width="10.44140625" style="54" customWidth="1"/>
    <col min="14863" max="14863" width="11.5546875" style="54" customWidth="1"/>
    <col min="14864" max="14864" width="2.33203125" style="54" customWidth="1"/>
    <col min="14865" max="14865" width="3.44140625" style="54" customWidth="1"/>
    <col min="14866" max="14866" width="2.33203125" style="54" customWidth="1"/>
    <col min="14867" max="14867" width="14.77734375" style="54" customWidth="1"/>
    <col min="14868" max="14868" width="11.109375" style="54" bestFit="1" customWidth="1"/>
    <col min="14869" max="15104" width="8.88671875" style="54"/>
    <col min="15105" max="15105" width="4.21875" style="54" customWidth="1"/>
    <col min="15106" max="15106" width="6.6640625" style="54" customWidth="1"/>
    <col min="15107" max="15109" width="10.5546875" style="54" customWidth="1"/>
    <col min="15110" max="15110" width="10.6640625" style="54" customWidth="1"/>
    <col min="15111" max="15112" width="10.21875" style="54" customWidth="1"/>
    <col min="15113" max="15114" width="10.5546875" style="54" customWidth="1"/>
    <col min="15115" max="15115" width="11.33203125" style="54" customWidth="1"/>
    <col min="15116" max="15116" width="11.5546875" style="54" customWidth="1"/>
    <col min="15117" max="15118" width="10.44140625" style="54" customWidth="1"/>
    <col min="15119" max="15119" width="11.5546875" style="54" customWidth="1"/>
    <col min="15120" max="15120" width="2.33203125" style="54" customWidth="1"/>
    <col min="15121" max="15121" width="3.44140625" style="54" customWidth="1"/>
    <col min="15122" max="15122" width="2.33203125" style="54" customWidth="1"/>
    <col min="15123" max="15123" width="14.77734375" style="54" customWidth="1"/>
    <col min="15124" max="15124" width="11.109375" style="54" bestFit="1" customWidth="1"/>
    <col min="15125" max="15360" width="8.88671875" style="54"/>
    <col min="15361" max="15361" width="4.21875" style="54" customWidth="1"/>
    <col min="15362" max="15362" width="6.6640625" style="54" customWidth="1"/>
    <col min="15363" max="15365" width="10.5546875" style="54" customWidth="1"/>
    <col min="15366" max="15366" width="10.6640625" style="54" customWidth="1"/>
    <col min="15367" max="15368" width="10.21875" style="54" customWidth="1"/>
    <col min="15369" max="15370" width="10.5546875" style="54" customWidth="1"/>
    <col min="15371" max="15371" width="11.33203125" style="54" customWidth="1"/>
    <col min="15372" max="15372" width="11.5546875" style="54" customWidth="1"/>
    <col min="15373" max="15374" width="10.44140625" style="54" customWidth="1"/>
    <col min="15375" max="15375" width="11.5546875" style="54" customWidth="1"/>
    <col min="15376" max="15376" width="2.33203125" style="54" customWidth="1"/>
    <col min="15377" max="15377" width="3.44140625" style="54" customWidth="1"/>
    <col min="15378" max="15378" width="2.33203125" style="54" customWidth="1"/>
    <col min="15379" max="15379" width="14.77734375" style="54" customWidth="1"/>
    <col min="15380" max="15380" width="11.109375" style="54" bestFit="1" customWidth="1"/>
    <col min="15381" max="15616" width="8.88671875" style="54"/>
    <col min="15617" max="15617" width="4.21875" style="54" customWidth="1"/>
    <col min="15618" max="15618" width="6.6640625" style="54" customWidth="1"/>
    <col min="15619" max="15621" width="10.5546875" style="54" customWidth="1"/>
    <col min="15622" max="15622" width="10.6640625" style="54" customWidth="1"/>
    <col min="15623" max="15624" width="10.21875" style="54" customWidth="1"/>
    <col min="15625" max="15626" width="10.5546875" style="54" customWidth="1"/>
    <col min="15627" max="15627" width="11.33203125" style="54" customWidth="1"/>
    <col min="15628" max="15628" width="11.5546875" style="54" customWidth="1"/>
    <col min="15629" max="15630" width="10.44140625" style="54" customWidth="1"/>
    <col min="15631" max="15631" width="11.5546875" style="54" customWidth="1"/>
    <col min="15632" max="15632" width="2.33203125" style="54" customWidth="1"/>
    <col min="15633" max="15633" width="3.44140625" style="54" customWidth="1"/>
    <col min="15634" max="15634" width="2.33203125" style="54" customWidth="1"/>
    <col min="15635" max="15635" width="14.77734375" style="54" customWidth="1"/>
    <col min="15636" max="15636" width="11.109375" style="54" bestFit="1" customWidth="1"/>
    <col min="15637" max="15872" width="8.88671875" style="54"/>
    <col min="15873" max="15873" width="4.21875" style="54" customWidth="1"/>
    <col min="15874" max="15874" width="6.6640625" style="54" customWidth="1"/>
    <col min="15875" max="15877" width="10.5546875" style="54" customWidth="1"/>
    <col min="15878" max="15878" width="10.6640625" style="54" customWidth="1"/>
    <col min="15879" max="15880" width="10.21875" style="54" customWidth="1"/>
    <col min="15881" max="15882" width="10.5546875" style="54" customWidth="1"/>
    <col min="15883" max="15883" width="11.33203125" style="54" customWidth="1"/>
    <col min="15884" max="15884" width="11.5546875" style="54" customWidth="1"/>
    <col min="15885" max="15886" width="10.44140625" style="54" customWidth="1"/>
    <col min="15887" max="15887" width="11.5546875" style="54" customWidth="1"/>
    <col min="15888" max="15888" width="2.33203125" style="54" customWidth="1"/>
    <col min="15889" max="15889" width="3.44140625" style="54" customWidth="1"/>
    <col min="15890" max="15890" width="2.33203125" style="54" customWidth="1"/>
    <col min="15891" max="15891" width="14.77734375" style="54" customWidth="1"/>
    <col min="15892" max="15892" width="11.109375" style="54" bestFit="1" customWidth="1"/>
    <col min="15893" max="16128" width="8.88671875" style="54"/>
    <col min="16129" max="16129" width="4.21875" style="54" customWidth="1"/>
    <col min="16130" max="16130" width="6.6640625" style="54" customWidth="1"/>
    <col min="16131" max="16133" width="10.5546875" style="54" customWidth="1"/>
    <col min="16134" max="16134" width="10.6640625" style="54" customWidth="1"/>
    <col min="16135" max="16136" width="10.21875" style="54" customWidth="1"/>
    <col min="16137" max="16138" width="10.5546875" style="54" customWidth="1"/>
    <col min="16139" max="16139" width="11.33203125" style="54" customWidth="1"/>
    <col min="16140" max="16140" width="11.5546875" style="54" customWidth="1"/>
    <col min="16141" max="16142" width="10.44140625" style="54" customWidth="1"/>
    <col min="16143" max="16143" width="11.5546875" style="54" customWidth="1"/>
    <col min="16144" max="16144" width="2.33203125" style="54" customWidth="1"/>
    <col min="16145" max="16145" width="3.44140625" style="54" customWidth="1"/>
    <col min="16146" max="16146" width="2.33203125" style="54" customWidth="1"/>
    <col min="16147" max="16147" width="14.77734375" style="54" customWidth="1"/>
    <col min="16148" max="16148" width="11.109375" style="54" bestFit="1" customWidth="1"/>
    <col min="16149" max="16384" width="8.88671875" style="54"/>
  </cols>
  <sheetData>
    <row r="1" spans="1:21" ht="37.5" customHeight="1" x14ac:dyDescent="0.15">
      <c r="A1" s="174" t="s">
        <v>150</v>
      </c>
      <c r="B1" s="175"/>
      <c r="C1" s="175"/>
      <c r="D1" s="175"/>
      <c r="E1" s="176"/>
      <c r="F1" s="176"/>
      <c r="G1" s="176"/>
      <c r="H1" s="176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</row>
    <row r="2" spans="1:21" ht="15.75" customHeight="1" x14ac:dyDescent="0.15"/>
    <row r="3" spans="1:21" x14ac:dyDescent="0.15">
      <c r="A3" s="486" t="s">
        <v>221</v>
      </c>
      <c r="B3" s="486"/>
      <c r="C3" s="486"/>
      <c r="D3" s="486"/>
      <c r="E3" s="486"/>
      <c r="F3" s="486"/>
      <c r="G3" s="486"/>
      <c r="H3" s="486"/>
      <c r="I3" s="486"/>
      <c r="N3" s="177"/>
    </row>
    <row r="4" spans="1:21" x14ac:dyDescent="0.15">
      <c r="A4" s="486"/>
      <c r="B4" s="486"/>
      <c r="C4" s="486"/>
      <c r="D4" s="486"/>
      <c r="E4" s="486"/>
      <c r="F4" s="486"/>
      <c r="G4" s="486"/>
      <c r="H4" s="486"/>
      <c r="I4" s="486"/>
    </row>
    <row r="5" spans="1:21" x14ac:dyDescent="0.15">
      <c r="A5" s="486"/>
      <c r="B5" s="486"/>
      <c r="C5" s="486"/>
      <c r="D5" s="486"/>
      <c r="E5" s="486"/>
      <c r="F5" s="486"/>
      <c r="G5" s="486"/>
      <c r="H5" s="486"/>
      <c r="I5" s="486"/>
      <c r="U5" s="54" t="s">
        <v>113</v>
      </c>
    </row>
  </sheetData>
  <mergeCells count="1">
    <mergeCell ref="A3:I5"/>
  </mergeCells>
  <phoneticPr fontId="3" type="noConversion"/>
  <pageMargins left="0.39370078740157483" right="0.15748031496062992" top="0.6692913385826772" bottom="0.35433070866141736" header="0.51181102362204722" footer="0.19685039370078741"/>
  <pageSetup paperSize="9" scale="7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pageSetUpPr fitToPage="1"/>
  </sheetPr>
  <dimension ref="A1:L198"/>
  <sheetViews>
    <sheetView view="pageBreakPreview" zoomScaleNormal="100" zoomScaleSheetLayoutView="100" workbookViewId="0">
      <selection activeCell="I14" sqref="I14"/>
    </sheetView>
  </sheetViews>
  <sheetFormatPr defaultColWidth="8.88671875" defaultRowHeight="13.5" x14ac:dyDescent="0.15"/>
  <cols>
    <col min="1" max="1" width="7.5546875" style="43" customWidth="1"/>
    <col min="2" max="2" width="9.21875" style="43" customWidth="1"/>
    <col min="3" max="3" width="8.5546875" style="43" bestFit="1" customWidth="1"/>
    <col min="4" max="4" width="8.6640625" style="43" customWidth="1"/>
    <col min="5" max="5" width="14" style="173" customWidth="1"/>
    <col min="6" max="6" width="11.33203125" style="173" customWidth="1"/>
    <col min="7" max="7" width="14" style="173" customWidth="1"/>
    <col min="8" max="10" width="13.6640625" style="173" customWidth="1"/>
    <col min="11" max="11" width="9.6640625" style="124" bestFit="1" customWidth="1"/>
    <col min="12" max="12" width="10" style="125" bestFit="1" customWidth="1"/>
    <col min="13" max="13" width="10" style="43" bestFit="1" customWidth="1"/>
    <col min="14" max="16384" width="8.88671875" style="43"/>
  </cols>
  <sheetData>
    <row r="1" spans="1:12" ht="31.5" customHeight="1" x14ac:dyDescent="0.15">
      <c r="A1" s="487" t="s">
        <v>193</v>
      </c>
      <c r="B1" s="487"/>
      <c r="C1" s="487"/>
      <c r="D1" s="487"/>
      <c r="E1" s="487"/>
      <c r="F1" s="487"/>
      <c r="G1" s="487"/>
      <c r="H1" s="487"/>
      <c r="I1" s="487"/>
      <c r="J1" s="487"/>
    </row>
    <row r="2" spans="1:12" s="129" customFormat="1" ht="23.25" customHeight="1" thickBot="1" x14ac:dyDescent="0.2">
      <c r="A2" s="126" t="s">
        <v>262</v>
      </c>
      <c r="B2" s="127" t="s">
        <v>194</v>
      </c>
      <c r="C2" s="127"/>
      <c r="D2" s="127"/>
      <c r="E2" s="127"/>
      <c r="F2" s="127"/>
      <c r="G2" s="127"/>
      <c r="H2" s="128"/>
      <c r="I2" s="128"/>
      <c r="J2" s="128" t="s">
        <v>15</v>
      </c>
      <c r="K2" s="124"/>
      <c r="L2" s="125"/>
    </row>
    <row r="3" spans="1:12" s="105" customFormat="1" ht="44.25" customHeight="1" x14ac:dyDescent="0.15">
      <c r="A3" s="488" t="s">
        <v>14</v>
      </c>
      <c r="B3" s="489"/>
      <c r="C3" s="489"/>
      <c r="D3" s="490" t="s">
        <v>13</v>
      </c>
      <c r="E3" s="492" t="s">
        <v>12</v>
      </c>
      <c r="F3" s="492" t="s">
        <v>11</v>
      </c>
      <c r="G3" s="496" t="s">
        <v>10</v>
      </c>
      <c r="H3" s="496" t="s">
        <v>103</v>
      </c>
      <c r="I3" s="494" t="s">
        <v>104</v>
      </c>
      <c r="J3" s="498" t="s">
        <v>9</v>
      </c>
      <c r="K3" s="130"/>
      <c r="L3" s="130"/>
    </row>
    <row r="4" spans="1:12" s="105" customFormat="1" ht="44.25" customHeight="1" thickBot="1" x14ac:dyDescent="0.2">
      <c r="A4" s="131" t="s">
        <v>8</v>
      </c>
      <c r="B4" s="132" t="s">
        <v>7</v>
      </c>
      <c r="C4" s="132" t="s">
        <v>6</v>
      </c>
      <c r="D4" s="491"/>
      <c r="E4" s="493"/>
      <c r="F4" s="493"/>
      <c r="G4" s="497"/>
      <c r="H4" s="493"/>
      <c r="I4" s="495"/>
      <c r="J4" s="499"/>
      <c r="K4" s="130"/>
      <c r="L4" s="130"/>
    </row>
    <row r="5" spans="1:12" s="16" customFormat="1" ht="43.5" customHeight="1" thickTop="1" x14ac:dyDescent="0.15">
      <c r="A5" s="500"/>
      <c r="B5" s="510"/>
      <c r="C5" s="133"/>
      <c r="D5" s="506"/>
      <c r="E5" s="134" t="s">
        <v>217</v>
      </c>
      <c r="F5" s="135" t="s">
        <v>218</v>
      </c>
      <c r="G5" s="136" t="s">
        <v>219</v>
      </c>
      <c r="H5" s="137" t="s">
        <v>220</v>
      </c>
      <c r="I5" s="138"/>
      <c r="J5" s="512"/>
      <c r="K5" s="139"/>
      <c r="L5" s="139"/>
    </row>
    <row r="6" spans="1:12" s="16" customFormat="1" ht="44.25" customHeight="1" x14ac:dyDescent="0.15">
      <c r="A6" s="594"/>
      <c r="B6" s="511"/>
      <c r="C6" s="140"/>
      <c r="D6" s="507"/>
      <c r="E6" s="141"/>
      <c r="F6" s="142"/>
      <c r="G6" s="143"/>
      <c r="H6" s="144"/>
      <c r="I6" s="145"/>
      <c r="J6" s="513"/>
      <c r="K6" s="139"/>
      <c r="L6" s="139"/>
    </row>
    <row r="7" spans="1:12" s="16" customFormat="1" ht="43.5" customHeight="1" x14ac:dyDescent="0.15">
      <c r="A7" s="501"/>
      <c r="B7" s="503"/>
      <c r="C7" s="146"/>
      <c r="D7" s="508"/>
      <c r="E7" s="147"/>
      <c r="F7" s="148"/>
      <c r="G7" s="149"/>
      <c r="H7" s="150"/>
      <c r="I7" s="151"/>
      <c r="J7" s="504"/>
      <c r="K7" s="139"/>
      <c r="L7" s="139"/>
    </row>
    <row r="8" spans="1:12" s="16" customFormat="1" ht="44.25" customHeight="1" thickBot="1" x14ac:dyDescent="0.2">
      <c r="A8" s="502"/>
      <c r="B8" s="503"/>
      <c r="C8" s="152"/>
      <c r="D8" s="509"/>
      <c r="E8" s="153"/>
      <c r="F8" s="154"/>
      <c r="G8" s="155"/>
      <c r="H8" s="156"/>
      <c r="I8" s="157"/>
      <c r="J8" s="505"/>
      <c r="K8" s="139"/>
      <c r="L8" s="139"/>
    </row>
    <row r="9" spans="1:12" s="16" customFormat="1" ht="44.25" customHeight="1" thickTop="1" thickBot="1" x14ac:dyDescent="0.2">
      <c r="A9" s="158"/>
      <c r="B9" s="159"/>
      <c r="C9" s="160" t="s">
        <v>52</v>
      </c>
      <c r="D9" s="159"/>
      <c r="E9" s="161">
        <f>SUM(E5:E8)</f>
        <v>0</v>
      </c>
      <c r="F9" s="162">
        <f t="shared" ref="F9:I9" si="0">SUM(F5:F8)</f>
        <v>0</v>
      </c>
      <c r="G9" s="161">
        <f t="shared" si="0"/>
        <v>0</v>
      </c>
      <c r="H9" s="161">
        <f t="shared" si="0"/>
        <v>0</v>
      </c>
      <c r="I9" s="161">
        <f t="shared" si="0"/>
        <v>0</v>
      </c>
      <c r="J9" s="163"/>
      <c r="K9" s="139"/>
      <c r="L9" s="139"/>
    </row>
    <row r="10" spans="1:12" s="105" customFormat="1" ht="21.75" customHeight="1" x14ac:dyDescent="0.15">
      <c r="A10" s="164"/>
      <c r="E10" s="165"/>
      <c r="F10" s="166"/>
      <c r="G10" s="165"/>
      <c r="H10" s="167"/>
      <c r="I10" s="167"/>
      <c r="J10" s="167"/>
      <c r="K10" s="130"/>
      <c r="L10" s="130"/>
    </row>
    <row r="11" spans="1:12" s="129" customFormat="1" ht="21.75" customHeight="1" x14ac:dyDescent="0.15">
      <c r="A11" s="106"/>
      <c r="D11" s="168"/>
      <c r="E11" s="169"/>
      <c r="F11" s="170"/>
      <c r="G11" s="169" t="s">
        <v>105</v>
      </c>
      <c r="H11" s="169"/>
      <c r="I11" s="169"/>
      <c r="J11" s="169"/>
      <c r="K11" s="124"/>
      <c r="L11" s="125"/>
    </row>
    <row r="12" spans="1:12" s="129" customFormat="1" ht="18" customHeight="1" x14ac:dyDescent="0.15">
      <c r="A12" s="106" t="s">
        <v>5</v>
      </c>
      <c r="E12" s="125"/>
      <c r="F12" s="171"/>
      <c r="G12" s="125"/>
      <c r="H12" s="125"/>
      <c r="I12" s="125"/>
      <c r="J12" s="125"/>
      <c r="K12" s="124"/>
      <c r="L12" s="125"/>
    </row>
    <row r="13" spans="1:12" s="129" customFormat="1" ht="18" customHeight="1" x14ac:dyDescent="0.15">
      <c r="A13" s="106" t="s">
        <v>4</v>
      </c>
      <c r="E13" s="125"/>
      <c r="F13" s="171"/>
      <c r="G13" s="125"/>
      <c r="H13" s="125"/>
      <c r="I13" s="125"/>
      <c r="J13" s="125"/>
      <c r="K13" s="124"/>
      <c r="L13" s="125"/>
    </row>
    <row r="14" spans="1:12" s="129" customFormat="1" ht="18" customHeight="1" x14ac:dyDescent="0.15">
      <c r="A14" s="106" t="s">
        <v>3</v>
      </c>
      <c r="E14" s="125"/>
      <c r="F14" s="171"/>
      <c r="G14" s="125"/>
      <c r="H14" s="125"/>
      <c r="I14" s="125"/>
      <c r="J14" s="125"/>
      <c r="K14" s="124"/>
      <c r="L14" s="125"/>
    </row>
    <row r="15" spans="1:12" s="129" customFormat="1" ht="18" customHeight="1" x14ac:dyDescent="0.15">
      <c r="A15" s="106" t="s">
        <v>2</v>
      </c>
      <c r="E15" s="125"/>
      <c r="F15" s="171"/>
      <c r="G15" s="125"/>
      <c r="H15" s="125"/>
      <c r="I15" s="125"/>
      <c r="J15" s="125"/>
      <c r="K15" s="124"/>
      <c r="L15" s="125"/>
    </row>
    <row r="16" spans="1:12" s="129" customFormat="1" ht="11.25" x14ac:dyDescent="0.15">
      <c r="A16" s="106"/>
      <c r="E16" s="125"/>
      <c r="F16" s="171"/>
      <c r="G16" s="125"/>
      <c r="H16" s="125"/>
      <c r="I16" s="125"/>
      <c r="J16" s="125"/>
      <c r="K16" s="124"/>
      <c r="L16" s="125"/>
    </row>
    <row r="17" spans="1:12" s="129" customFormat="1" ht="11.25" x14ac:dyDescent="0.15">
      <c r="A17" s="106"/>
      <c r="E17" s="125"/>
      <c r="F17" s="125"/>
      <c r="G17" s="125"/>
      <c r="H17" s="125"/>
      <c r="I17" s="125"/>
      <c r="J17" s="125"/>
      <c r="K17" s="124"/>
      <c r="L17" s="125"/>
    </row>
    <row r="18" spans="1:12" s="129" customFormat="1" ht="11.25" x14ac:dyDescent="0.15">
      <c r="A18" s="106"/>
      <c r="E18" s="125"/>
      <c r="F18" s="125"/>
      <c r="G18" s="125"/>
      <c r="H18" s="125"/>
      <c r="I18" s="125"/>
      <c r="J18" s="125"/>
      <c r="K18" s="124"/>
      <c r="L18" s="125"/>
    </row>
    <row r="19" spans="1:12" s="129" customFormat="1" ht="11.25" x14ac:dyDescent="0.15">
      <c r="A19" s="106"/>
      <c r="E19" s="125"/>
      <c r="F19" s="125"/>
      <c r="G19" s="125"/>
      <c r="H19" s="125"/>
      <c r="I19" s="125"/>
      <c r="J19" s="125"/>
      <c r="K19" s="124"/>
      <c r="L19" s="125"/>
    </row>
    <row r="20" spans="1:12" s="129" customFormat="1" ht="11.25" x14ac:dyDescent="0.15">
      <c r="A20" s="106"/>
      <c r="E20" s="125"/>
      <c r="F20" s="125"/>
      <c r="G20" s="125"/>
      <c r="H20" s="125"/>
      <c r="I20" s="125"/>
      <c r="J20" s="125"/>
      <c r="K20" s="124"/>
      <c r="L20" s="125"/>
    </row>
    <row r="21" spans="1:12" s="129" customFormat="1" ht="11.25" x14ac:dyDescent="0.15">
      <c r="A21" s="106"/>
      <c r="E21" s="125"/>
      <c r="F21" s="125"/>
      <c r="G21" s="125"/>
      <c r="H21" s="125"/>
      <c r="I21" s="125"/>
      <c r="J21" s="125"/>
      <c r="K21" s="124"/>
      <c r="L21" s="125"/>
    </row>
    <row r="22" spans="1:12" s="129" customFormat="1" ht="11.25" x14ac:dyDescent="0.15">
      <c r="A22" s="106"/>
      <c r="E22" s="125"/>
      <c r="F22" s="125"/>
      <c r="G22" s="125"/>
      <c r="H22" s="125"/>
      <c r="I22" s="125"/>
      <c r="J22" s="125"/>
      <c r="K22" s="124"/>
      <c r="L22" s="125"/>
    </row>
    <row r="23" spans="1:12" s="129" customFormat="1" ht="11.25" x14ac:dyDescent="0.15">
      <c r="A23" s="106"/>
      <c r="E23" s="125"/>
      <c r="F23" s="125"/>
      <c r="G23" s="125"/>
      <c r="H23" s="125"/>
      <c r="I23" s="125"/>
      <c r="J23" s="125"/>
      <c r="K23" s="124"/>
      <c r="L23" s="125"/>
    </row>
    <row r="24" spans="1:12" s="129" customFormat="1" ht="11.25" x14ac:dyDescent="0.15">
      <c r="A24" s="106"/>
      <c r="E24" s="125"/>
      <c r="F24" s="125"/>
      <c r="G24" s="125"/>
      <c r="H24" s="125"/>
      <c r="I24" s="125"/>
      <c r="J24" s="125"/>
      <c r="K24" s="124"/>
      <c r="L24" s="125"/>
    </row>
    <row r="25" spans="1:12" s="129" customFormat="1" ht="11.25" x14ac:dyDescent="0.15">
      <c r="A25" s="106"/>
      <c r="E25" s="125"/>
      <c r="F25" s="125"/>
      <c r="G25" s="125"/>
      <c r="H25" s="125"/>
      <c r="I25" s="125"/>
      <c r="J25" s="125"/>
      <c r="K25" s="124"/>
      <c r="L25" s="125"/>
    </row>
    <row r="26" spans="1:12" s="129" customFormat="1" ht="11.25" x14ac:dyDescent="0.15">
      <c r="A26" s="106"/>
      <c r="E26" s="125"/>
      <c r="F26" s="125"/>
      <c r="G26" s="125"/>
      <c r="H26" s="125"/>
      <c r="I26" s="125"/>
      <c r="J26" s="125"/>
      <c r="K26" s="124"/>
      <c r="L26" s="125"/>
    </row>
    <row r="27" spans="1:12" s="129" customFormat="1" ht="11.25" x14ac:dyDescent="0.15">
      <c r="A27" s="106"/>
      <c r="E27" s="125"/>
      <c r="F27" s="125"/>
      <c r="G27" s="125"/>
      <c r="H27" s="125"/>
      <c r="I27" s="125"/>
      <c r="J27" s="125"/>
      <c r="K27" s="124"/>
      <c r="L27" s="125"/>
    </row>
    <row r="28" spans="1:12" s="129" customFormat="1" ht="11.25" x14ac:dyDescent="0.15">
      <c r="A28" s="106"/>
      <c r="E28" s="125"/>
      <c r="F28" s="125"/>
      <c r="G28" s="125"/>
      <c r="H28" s="125"/>
      <c r="I28" s="125"/>
      <c r="J28" s="125"/>
      <c r="K28" s="124"/>
      <c r="L28" s="125"/>
    </row>
    <row r="29" spans="1:12" s="129" customFormat="1" ht="11.25" x14ac:dyDescent="0.15">
      <c r="A29" s="106"/>
      <c r="E29" s="125"/>
      <c r="F29" s="125"/>
      <c r="G29" s="125"/>
      <c r="H29" s="125"/>
      <c r="I29" s="125"/>
      <c r="J29" s="125"/>
      <c r="K29" s="124"/>
      <c r="L29" s="125"/>
    </row>
    <row r="30" spans="1:12" s="129" customFormat="1" ht="11.25" x14ac:dyDescent="0.15">
      <c r="A30" s="106"/>
      <c r="E30" s="125"/>
      <c r="F30" s="125"/>
      <c r="G30" s="125"/>
      <c r="H30" s="125"/>
      <c r="I30" s="125"/>
      <c r="J30" s="125"/>
      <c r="K30" s="124"/>
      <c r="L30" s="125"/>
    </row>
    <row r="31" spans="1:12" s="129" customFormat="1" ht="11.25" x14ac:dyDescent="0.15">
      <c r="A31" s="106"/>
      <c r="E31" s="125"/>
      <c r="F31" s="125"/>
      <c r="G31" s="125"/>
      <c r="H31" s="125"/>
      <c r="I31" s="125"/>
      <c r="J31" s="125"/>
      <c r="K31" s="124"/>
      <c r="L31" s="125"/>
    </row>
    <row r="32" spans="1:12" s="129" customFormat="1" ht="11.25" x14ac:dyDescent="0.15">
      <c r="A32" s="106"/>
      <c r="E32" s="125"/>
      <c r="F32" s="125"/>
      <c r="G32" s="125"/>
      <c r="H32" s="125"/>
      <c r="I32" s="125"/>
      <c r="J32" s="125"/>
      <c r="K32" s="124"/>
      <c r="L32" s="125"/>
    </row>
    <row r="33" spans="1:12" s="129" customFormat="1" ht="11.25" x14ac:dyDescent="0.15">
      <c r="A33" s="106"/>
      <c r="E33" s="125"/>
      <c r="F33" s="125"/>
      <c r="G33" s="125"/>
      <c r="H33" s="125"/>
      <c r="I33" s="125"/>
      <c r="J33" s="125"/>
      <c r="K33" s="124"/>
      <c r="L33" s="125"/>
    </row>
    <row r="34" spans="1:12" s="129" customFormat="1" ht="11.25" x14ac:dyDescent="0.15">
      <c r="A34" s="106"/>
      <c r="E34" s="125"/>
      <c r="F34" s="125"/>
      <c r="G34" s="125"/>
      <c r="H34" s="125"/>
      <c r="I34" s="125"/>
      <c r="J34" s="125"/>
      <c r="K34" s="124"/>
      <c r="L34" s="125"/>
    </row>
    <row r="35" spans="1:12" s="129" customFormat="1" ht="11.25" x14ac:dyDescent="0.15">
      <c r="A35" s="106"/>
      <c r="E35" s="125"/>
      <c r="F35" s="125"/>
      <c r="G35" s="125"/>
      <c r="H35" s="125"/>
      <c r="I35" s="125"/>
      <c r="J35" s="125"/>
      <c r="K35" s="124"/>
      <c r="L35" s="125"/>
    </row>
    <row r="36" spans="1:12" s="129" customFormat="1" ht="11.25" x14ac:dyDescent="0.15">
      <c r="A36" s="106"/>
      <c r="E36" s="125"/>
      <c r="F36" s="125"/>
      <c r="G36" s="125"/>
      <c r="H36" s="125"/>
      <c r="I36" s="125"/>
      <c r="J36" s="125"/>
      <c r="K36" s="124"/>
      <c r="L36" s="125"/>
    </row>
    <row r="37" spans="1:12" s="129" customFormat="1" ht="11.25" x14ac:dyDescent="0.15">
      <c r="A37" s="106"/>
      <c r="E37" s="125"/>
      <c r="F37" s="125"/>
      <c r="G37" s="125"/>
      <c r="H37" s="125"/>
      <c r="I37" s="125"/>
      <c r="J37" s="125"/>
      <c r="K37" s="124"/>
      <c r="L37" s="125"/>
    </row>
    <row r="38" spans="1:12" s="129" customFormat="1" ht="11.25" x14ac:dyDescent="0.15">
      <c r="A38" s="106"/>
      <c r="E38" s="125"/>
      <c r="F38" s="125"/>
      <c r="G38" s="125"/>
      <c r="H38" s="125"/>
      <c r="I38" s="125"/>
      <c r="J38" s="125"/>
      <c r="K38" s="124"/>
      <c r="L38" s="125"/>
    </row>
    <row r="39" spans="1:12" s="129" customFormat="1" ht="11.25" x14ac:dyDescent="0.15">
      <c r="A39" s="106"/>
      <c r="E39" s="125"/>
      <c r="F39" s="125"/>
      <c r="G39" s="125"/>
      <c r="H39" s="125"/>
      <c r="I39" s="125"/>
      <c r="J39" s="125"/>
      <c r="K39" s="124"/>
      <c r="L39" s="125"/>
    </row>
    <row r="40" spans="1:12" s="129" customFormat="1" ht="9" customHeight="1" x14ac:dyDescent="0.15">
      <c r="A40" s="106"/>
      <c r="E40" s="125"/>
      <c r="F40" s="125"/>
      <c r="G40" s="125"/>
      <c r="H40" s="125"/>
      <c r="I40" s="125"/>
      <c r="J40" s="125"/>
      <c r="K40" s="124"/>
      <c r="L40" s="125"/>
    </row>
    <row r="41" spans="1:12" s="129" customFormat="1" ht="11.25" hidden="1" x14ac:dyDescent="0.15">
      <c r="A41" s="106"/>
      <c r="E41" s="125"/>
      <c r="F41" s="125"/>
      <c r="G41" s="125"/>
      <c r="H41" s="125"/>
      <c r="I41" s="125"/>
      <c r="J41" s="125"/>
      <c r="K41" s="124"/>
      <c r="L41" s="125"/>
    </row>
    <row r="42" spans="1:12" s="129" customFormat="1" ht="11.25" x14ac:dyDescent="0.15">
      <c r="A42" s="106"/>
      <c r="E42" s="125"/>
      <c r="F42" s="125"/>
      <c r="G42" s="125"/>
      <c r="H42" s="125"/>
      <c r="I42" s="125"/>
      <c r="J42" s="125"/>
      <c r="K42" s="124"/>
      <c r="L42" s="125"/>
    </row>
    <row r="43" spans="1:12" s="129" customFormat="1" ht="11.25" x14ac:dyDescent="0.15">
      <c r="A43" s="106"/>
      <c r="E43" s="125"/>
      <c r="F43" s="125"/>
      <c r="G43" s="125"/>
      <c r="H43" s="125"/>
      <c r="I43" s="125"/>
      <c r="J43" s="125"/>
      <c r="K43" s="124"/>
      <c r="L43" s="125"/>
    </row>
    <row r="44" spans="1:12" s="129" customFormat="1" ht="11.25" x14ac:dyDescent="0.15">
      <c r="A44" s="106"/>
      <c r="E44" s="125"/>
      <c r="F44" s="125"/>
      <c r="G44" s="125"/>
      <c r="H44" s="125"/>
      <c r="I44" s="125"/>
      <c r="J44" s="125"/>
      <c r="K44" s="124"/>
      <c r="L44" s="125"/>
    </row>
    <row r="45" spans="1:12" s="129" customFormat="1" ht="11.25" x14ac:dyDescent="0.15">
      <c r="A45" s="106"/>
      <c r="E45" s="125"/>
      <c r="F45" s="125"/>
      <c r="G45" s="125"/>
      <c r="H45" s="125"/>
      <c r="I45" s="125"/>
      <c r="J45" s="125"/>
      <c r="K45" s="124"/>
      <c r="L45" s="125"/>
    </row>
    <row r="46" spans="1:12" s="129" customFormat="1" ht="11.25" x14ac:dyDescent="0.15">
      <c r="A46" s="106"/>
      <c r="E46" s="125"/>
      <c r="F46" s="125"/>
      <c r="G46" s="125"/>
      <c r="H46" s="125"/>
      <c r="I46" s="125"/>
      <c r="J46" s="125"/>
      <c r="K46" s="124"/>
      <c r="L46" s="125"/>
    </row>
    <row r="47" spans="1:12" s="129" customFormat="1" ht="11.25" x14ac:dyDescent="0.15">
      <c r="A47" s="106"/>
      <c r="E47" s="125"/>
      <c r="F47" s="125"/>
      <c r="G47" s="125"/>
      <c r="H47" s="125"/>
      <c r="I47" s="125"/>
      <c r="J47" s="125"/>
      <c r="K47" s="124"/>
      <c r="L47" s="125"/>
    </row>
    <row r="48" spans="1:12" s="129" customFormat="1" ht="11.25" x14ac:dyDescent="0.15">
      <c r="A48" s="106"/>
      <c r="E48" s="125"/>
      <c r="F48" s="125"/>
      <c r="G48" s="125"/>
      <c r="H48" s="125"/>
      <c r="I48" s="125"/>
      <c r="J48" s="125"/>
      <c r="K48" s="124"/>
      <c r="L48" s="125"/>
    </row>
    <row r="49" spans="1:12" s="129" customFormat="1" ht="11.25" x14ac:dyDescent="0.15">
      <c r="A49" s="106"/>
      <c r="E49" s="125"/>
      <c r="F49" s="125"/>
      <c r="G49" s="125"/>
      <c r="H49" s="125"/>
      <c r="I49" s="125"/>
      <c r="J49" s="125"/>
      <c r="K49" s="124"/>
      <c r="L49" s="125"/>
    </row>
    <row r="50" spans="1:12" s="129" customFormat="1" ht="11.25" x14ac:dyDescent="0.15">
      <c r="A50" s="106"/>
      <c r="E50" s="125"/>
      <c r="F50" s="125"/>
      <c r="G50" s="125"/>
      <c r="H50" s="125"/>
      <c r="I50" s="125"/>
      <c r="J50" s="125"/>
      <c r="K50" s="124"/>
      <c r="L50" s="125"/>
    </row>
    <row r="51" spans="1:12" s="129" customFormat="1" ht="11.25" x14ac:dyDescent="0.15">
      <c r="A51" s="106"/>
      <c r="E51" s="125"/>
      <c r="F51" s="125"/>
      <c r="G51" s="125"/>
      <c r="H51" s="125"/>
      <c r="I51" s="125"/>
      <c r="J51" s="125"/>
      <c r="K51" s="124"/>
      <c r="L51" s="125"/>
    </row>
    <row r="52" spans="1:12" s="129" customFormat="1" ht="11.25" x14ac:dyDescent="0.15">
      <c r="A52" s="106"/>
      <c r="E52" s="125"/>
      <c r="F52" s="125"/>
      <c r="G52" s="125"/>
      <c r="H52" s="125"/>
      <c r="I52" s="125"/>
      <c r="J52" s="125"/>
      <c r="K52" s="124"/>
      <c r="L52" s="125"/>
    </row>
    <row r="53" spans="1:12" s="129" customFormat="1" ht="11.25" x14ac:dyDescent="0.15">
      <c r="A53" s="106"/>
      <c r="E53" s="125"/>
      <c r="F53" s="125"/>
      <c r="G53" s="125"/>
      <c r="H53" s="125"/>
      <c r="I53" s="125"/>
      <c r="J53" s="125"/>
      <c r="K53" s="124"/>
      <c r="L53" s="125"/>
    </row>
    <row r="54" spans="1:12" s="129" customFormat="1" ht="11.25" x14ac:dyDescent="0.15">
      <c r="A54" s="106"/>
      <c r="E54" s="125"/>
      <c r="F54" s="125"/>
      <c r="G54" s="125"/>
      <c r="H54" s="125"/>
      <c r="I54" s="125"/>
      <c r="J54" s="125"/>
      <c r="K54" s="124"/>
      <c r="L54" s="125"/>
    </row>
    <row r="55" spans="1:12" s="129" customFormat="1" ht="11.25" x14ac:dyDescent="0.15">
      <c r="A55" s="106"/>
      <c r="E55" s="125"/>
      <c r="F55" s="125"/>
      <c r="G55" s="125"/>
      <c r="H55" s="125"/>
      <c r="I55" s="125"/>
      <c r="J55" s="125"/>
      <c r="K55" s="124"/>
      <c r="L55" s="125"/>
    </row>
    <row r="56" spans="1:12" s="129" customFormat="1" ht="11.25" x14ac:dyDescent="0.15">
      <c r="A56" s="106"/>
      <c r="E56" s="125"/>
      <c r="F56" s="125"/>
      <c r="G56" s="125"/>
      <c r="H56" s="125"/>
      <c r="I56" s="125"/>
      <c r="J56" s="125"/>
      <c r="K56" s="124"/>
      <c r="L56" s="125"/>
    </row>
    <row r="57" spans="1:12" s="129" customFormat="1" ht="11.25" x14ac:dyDescent="0.15">
      <c r="A57" s="106"/>
      <c r="E57" s="125"/>
      <c r="F57" s="125"/>
      <c r="G57" s="125"/>
      <c r="H57" s="125"/>
      <c r="I57" s="125"/>
      <c r="J57" s="125"/>
      <c r="K57" s="124"/>
      <c r="L57" s="125"/>
    </row>
    <row r="58" spans="1:12" s="129" customFormat="1" ht="11.25" x14ac:dyDescent="0.15">
      <c r="A58" s="106"/>
      <c r="E58" s="125"/>
      <c r="F58" s="125"/>
      <c r="G58" s="125"/>
      <c r="H58" s="125"/>
      <c r="I58" s="125"/>
      <c r="J58" s="125"/>
      <c r="K58" s="124"/>
      <c r="L58" s="125"/>
    </row>
    <row r="59" spans="1:12" s="129" customFormat="1" ht="11.25" x14ac:dyDescent="0.15">
      <c r="A59" s="106"/>
      <c r="E59" s="125"/>
      <c r="F59" s="125"/>
      <c r="G59" s="125"/>
      <c r="H59" s="125"/>
      <c r="I59" s="125"/>
      <c r="J59" s="125"/>
      <c r="K59" s="124"/>
      <c r="L59" s="125"/>
    </row>
    <row r="60" spans="1:12" s="129" customFormat="1" ht="11.25" x14ac:dyDescent="0.15">
      <c r="A60" s="106"/>
      <c r="E60" s="125"/>
      <c r="F60" s="125"/>
      <c r="G60" s="125"/>
      <c r="H60" s="125"/>
      <c r="I60" s="125"/>
      <c r="J60" s="125"/>
      <c r="K60" s="124"/>
      <c r="L60" s="125"/>
    </row>
    <row r="61" spans="1:12" s="129" customFormat="1" ht="11.25" x14ac:dyDescent="0.15">
      <c r="A61" s="106"/>
      <c r="E61" s="125"/>
      <c r="F61" s="125"/>
      <c r="G61" s="125"/>
      <c r="H61" s="125"/>
      <c r="I61" s="125"/>
      <c r="J61" s="125"/>
      <c r="K61" s="124"/>
      <c r="L61" s="125"/>
    </row>
    <row r="62" spans="1:12" s="129" customFormat="1" ht="11.25" x14ac:dyDescent="0.15">
      <c r="A62" s="106"/>
      <c r="E62" s="125"/>
      <c r="F62" s="125"/>
      <c r="G62" s="125"/>
      <c r="H62" s="125"/>
      <c r="I62" s="125"/>
      <c r="J62" s="125"/>
      <c r="K62" s="124"/>
      <c r="L62" s="125"/>
    </row>
    <row r="63" spans="1:12" s="129" customFormat="1" ht="11.25" x14ac:dyDescent="0.15">
      <c r="A63" s="106"/>
      <c r="E63" s="125"/>
      <c r="F63" s="125"/>
      <c r="G63" s="125"/>
      <c r="H63" s="125"/>
      <c r="I63" s="125"/>
      <c r="J63" s="125"/>
      <c r="K63" s="124"/>
      <c r="L63" s="125"/>
    </row>
    <row r="64" spans="1:12" s="129" customFormat="1" ht="11.25" x14ac:dyDescent="0.15">
      <c r="A64" s="106"/>
      <c r="E64" s="125"/>
      <c r="F64" s="125"/>
      <c r="G64" s="125"/>
      <c r="H64" s="125"/>
      <c r="I64" s="125"/>
      <c r="J64" s="125"/>
      <c r="K64" s="124"/>
      <c r="L64" s="125"/>
    </row>
    <row r="65" spans="1:12" s="129" customFormat="1" ht="11.25" x14ac:dyDescent="0.15">
      <c r="A65" s="106"/>
      <c r="E65" s="125"/>
      <c r="F65" s="125"/>
      <c r="G65" s="125"/>
      <c r="H65" s="125"/>
      <c r="I65" s="125"/>
      <c r="J65" s="125"/>
      <c r="K65" s="124"/>
      <c r="L65" s="125"/>
    </row>
    <row r="66" spans="1:12" s="129" customFormat="1" ht="11.25" x14ac:dyDescent="0.15">
      <c r="A66" s="106"/>
      <c r="E66" s="125"/>
      <c r="F66" s="125"/>
      <c r="G66" s="125"/>
      <c r="H66" s="125"/>
      <c r="I66" s="125"/>
      <c r="J66" s="125"/>
      <c r="K66" s="124"/>
      <c r="L66" s="125"/>
    </row>
    <row r="67" spans="1:12" s="129" customFormat="1" ht="11.25" x14ac:dyDescent="0.15">
      <c r="A67" s="106"/>
      <c r="E67" s="125"/>
      <c r="F67" s="125"/>
      <c r="G67" s="125"/>
      <c r="H67" s="125"/>
      <c r="I67" s="125"/>
      <c r="J67" s="125"/>
      <c r="K67" s="124"/>
      <c r="L67" s="125"/>
    </row>
    <row r="68" spans="1:12" s="129" customFormat="1" ht="11.25" x14ac:dyDescent="0.15">
      <c r="A68" s="106"/>
      <c r="E68" s="125"/>
      <c r="F68" s="125"/>
      <c r="G68" s="125"/>
      <c r="H68" s="125"/>
      <c r="I68" s="125"/>
      <c r="J68" s="125"/>
      <c r="K68" s="124"/>
      <c r="L68" s="125"/>
    </row>
    <row r="69" spans="1:12" s="129" customFormat="1" ht="11.25" x14ac:dyDescent="0.15">
      <c r="A69" s="106"/>
      <c r="E69" s="125"/>
      <c r="F69" s="125"/>
      <c r="G69" s="125"/>
      <c r="H69" s="125"/>
      <c r="I69" s="125"/>
      <c r="J69" s="125"/>
      <c r="K69" s="124"/>
      <c r="L69" s="125"/>
    </row>
    <row r="70" spans="1:12" s="129" customFormat="1" ht="11.25" x14ac:dyDescent="0.15">
      <c r="A70" s="106"/>
      <c r="E70" s="125"/>
      <c r="F70" s="125"/>
      <c r="G70" s="125"/>
      <c r="H70" s="125"/>
      <c r="I70" s="125"/>
      <c r="J70" s="125"/>
      <c r="K70" s="124"/>
      <c r="L70" s="125"/>
    </row>
    <row r="71" spans="1:12" s="129" customFormat="1" ht="11.25" x14ac:dyDescent="0.15">
      <c r="A71" s="106"/>
      <c r="E71" s="125"/>
      <c r="F71" s="125"/>
      <c r="G71" s="125"/>
      <c r="H71" s="125"/>
      <c r="I71" s="125"/>
      <c r="J71" s="125"/>
      <c r="K71" s="124"/>
      <c r="L71" s="125"/>
    </row>
    <row r="72" spans="1:12" s="129" customFormat="1" ht="11.25" x14ac:dyDescent="0.15">
      <c r="A72" s="106"/>
      <c r="E72" s="125"/>
      <c r="F72" s="125"/>
      <c r="G72" s="125"/>
      <c r="H72" s="125"/>
      <c r="I72" s="125"/>
      <c r="J72" s="125"/>
      <c r="K72" s="124"/>
      <c r="L72" s="125"/>
    </row>
    <row r="73" spans="1:12" s="129" customFormat="1" ht="11.25" x14ac:dyDescent="0.15">
      <c r="A73" s="106"/>
      <c r="E73" s="125"/>
      <c r="F73" s="125"/>
      <c r="G73" s="125"/>
      <c r="H73" s="125"/>
      <c r="I73" s="125"/>
      <c r="J73" s="125"/>
      <c r="K73" s="124"/>
      <c r="L73" s="125"/>
    </row>
    <row r="74" spans="1:12" s="129" customFormat="1" ht="11.25" x14ac:dyDescent="0.15">
      <c r="A74" s="106"/>
      <c r="E74" s="125"/>
      <c r="F74" s="125"/>
      <c r="G74" s="125"/>
      <c r="H74" s="125"/>
      <c r="I74" s="125"/>
      <c r="J74" s="125"/>
      <c r="K74" s="124"/>
      <c r="L74" s="125"/>
    </row>
    <row r="75" spans="1:12" s="129" customFormat="1" ht="11.25" x14ac:dyDescent="0.15">
      <c r="A75" s="106"/>
      <c r="E75" s="125"/>
      <c r="F75" s="125"/>
      <c r="G75" s="125"/>
      <c r="H75" s="125"/>
      <c r="I75" s="125"/>
      <c r="J75" s="125"/>
      <c r="K75" s="124"/>
      <c r="L75" s="125"/>
    </row>
    <row r="76" spans="1:12" s="129" customFormat="1" ht="11.25" x14ac:dyDescent="0.15">
      <c r="A76" s="106"/>
      <c r="E76" s="125"/>
      <c r="F76" s="125"/>
      <c r="G76" s="125"/>
      <c r="H76" s="125"/>
      <c r="I76" s="125"/>
      <c r="J76" s="125"/>
      <c r="K76" s="124"/>
      <c r="L76" s="125"/>
    </row>
    <row r="77" spans="1:12" s="129" customFormat="1" ht="11.25" x14ac:dyDescent="0.15">
      <c r="A77" s="106"/>
      <c r="E77" s="125"/>
      <c r="F77" s="125"/>
      <c r="G77" s="125"/>
      <c r="H77" s="125"/>
      <c r="I77" s="125"/>
      <c r="J77" s="125"/>
      <c r="K77" s="124"/>
      <c r="L77" s="125"/>
    </row>
    <row r="78" spans="1:12" s="129" customFormat="1" ht="11.25" x14ac:dyDescent="0.15">
      <c r="A78" s="106"/>
      <c r="E78" s="125"/>
      <c r="F78" s="125"/>
      <c r="G78" s="125"/>
      <c r="H78" s="125"/>
      <c r="I78" s="125"/>
      <c r="J78" s="125"/>
      <c r="K78" s="124"/>
      <c r="L78" s="125"/>
    </row>
    <row r="79" spans="1:12" s="129" customFormat="1" ht="11.25" x14ac:dyDescent="0.15">
      <c r="A79" s="106"/>
      <c r="E79" s="125"/>
      <c r="F79" s="125"/>
      <c r="G79" s="125"/>
      <c r="H79" s="125"/>
      <c r="I79" s="125"/>
      <c r="J79" s="125"/>
      <c r="K79" s="124"/>
      <c r="L79" s="125"/>
    </row>
    <row r="80" spans="1:12" s="129" customFormat="1" ht="11.25" x14ac:dyDescent="0.15">
      <c r="A80" s="106"/>
      <c r="E80" s="125"/>
      <c r="F80" s="125"/>
      <c r="G80" s="125"/>
      <c r="H80" s="125"/>
      <c r="I80" s="125"/>
      <c r="J80" s="125"/>
      <c r="K80" s="124"/>
      <c r="L80" s="125"/>
    </row>
    <row r="81" spans="1:12" s="129" customFormat="1" ht="11.25" x14ac:dyDescent="0.15">
      <c r="A81" s="106"/>
      <c r="E81" s="125"/>
      <c r="F81" s="125"/>
      <c r="G81" s="125"/>
      <c r="H81" s="125"/>
      <c r="I81" s="125"/>
      <c r="J81" s="125"/>
      <c r="K81" s="124"/>
      <c r="L81" s="125"/>
    </row>
    <row r="82" spans="1:12" s="129" customFormat="1" ht="11.25" x14ac:dyDescent="0.15">
      <c r="A82" s="106"/>
      <c r="E82" s="125"/>
      <c r="F82" s="125"/>
      <c r="G82" s="125"/>
      <c r="H82" s="125"/>
      <c r="I82" s="125"/>
      <c r="J82" s="125"/>
      <c r="K82" s="124"/>
      <c r="L82" s="125"/>
    </row>
    <row r="83" spans="1:12" s="129" customFormat="1" ht="11.25" x14ac:dyDescent="0.15">
      <c r="A83" s="106"/>
      <c r="E83" s="125"/>
      <c r="F83" s="125"/>
      <c r="G83" s="125"/>
      <c r="H83" s="125"/>
      <c r="I83" s="125"/>
      <c r="J83" s="125"/>
      <c r="K83" s="124"/>
      <c r="L83" s="125"/>
    </row>
    <row r="84" spans="1:12" s="129" customFormat="1" ht="11.25" x14ac:dyDescent="0.15">
      <c r="A84" s="106"/>
      <c r="E84" s="125"/>
      <c r="F84" s="125"/>
      <c r="G84" s="125"/>
      <c r="H84" s="125"/>
      <c r="I84" s="125"/>
      <c r="J84" s="125"/>
      <c r="K84" s="124"/>
      <c r="L84" s="125"/>
    </row>
    <row r="85" spans="1:12" s="129" customFormat="1" ht="11.25" x14ac:dyDescent="0.15">
      <c r="A85" s="106"/>
      <c r="E85" s="125"/>
      <c r="F85" s="125"/>
      <c r="G85" s="125"/>
      <c r="H85" s="125"/>
      <c r="I85" s="125"/>
      <c r="J85" s="125"/>
      <c r="K85" s="124"/>
      <c r="L85" s="125"/>
    </row>
    <row r="86" spans="1:12" s="129" customFormat="1" ht="11.25" x14ac:dyDescent="0.15">
      <c r="A86" s="106"/>
      <c r="E86" s="125"/>
      <c r="F86" s="125"/>
      <c r="G86" s="125"/>
      <c r="H86" s="125"/>
      <c r="I86" s="125"/>
      <c r="J86" s="125"/>
      <c r="K86" s="124"/>
      <c r="L86" s="125"/>
    </row>
    <row r="87" spans="1:12" s="129" customFormat="1" ht="11.25" x14ac:dyDescent="0.15">
      <c r="A87" s="106"/>
      <c r="E87" s="125"/>
      <c r="F87" s="125"/>
      <c r="G87" s="125"/>
      <c r="H87" s="125"/>
      <c r="I87" s="125"/>
      <c r="J87" s="125"/>
      <c r="K87" s="124"/>
      <c r="L87" s="125"/>
    </row>
    <row r="88" spans="1:12" s="129" customFormat="1" ht="11.25" x14ac:dyDescent="0.15">
      <c r="A88" s="106"/>
      <c r="E88" s="125"/>
      <c r="F88" s="125"/>
      <c r="G88" s="125"/>
      <c r="H88" s="125"/>
      <c r="I88" s="125"/>
      <c r="J88" s="125"/>
      <c r="K88" s="124"/>
      <c r="L88" s="125"/>
    </row>
    <row r="89" spans="1:12" s="129" customFormat="1" ht="11.25" x14ac:dyDescent="0.15">
      <c r="A89" s="106"/>
      <c r="E89" s="125"/>
      <c r="F89" s="125"/>
      <c r="G89" s="125"/>
      <c r="H89" s="125"/>
      <c r="I89" s="125"/>
      <c r="J89" s="125"/>
      <c r="K89" s="124"/>
      <c r="L89" s="125"/>
    </row>
    <row r="90" spans="1:12" s="129" customFormat="1" ht="11.25" x14ac:dyDescent="0.15">
      <c r="A90" s="106"/>
      <c r="E90" s="125"/>
      <c r="F90" s="125"/>
      <c r="G90" s="125"/>
      <c r="H90" s="125"/>
      <c r="I90" s="125"/>
      <c r="J90" s="125"/>
      <c r="K90" s="124"/>
      <c r="L90" s="125"/>
    </row>
    <row r="91" spans="1:12" s="129" customFormat="1" ht="11.25" x14ac:dyDescent="0.15">
      <c r="A91" s="106"/>
      <c r="E91" s="125"/>
      <c r="F91" s="125"/>
      <c r="G91" s="125"/>
      <c r="H91" s="125"/>
      <c r="I91" s="125"/>
      <c r="J91" s="125"/>
      <c r="K91" s="124"/>
      <c r="L91" s="125"/>
    </row>
    <row r="92" spans="1:12" s="129" customFormat="1" ht="11.25" x14ac:dyDescent="0.15">
      <c r="A92" s="106"/>
      <c r="E92" s="125"/>
      <c r="F92" s="125"/>
      <c r="G92" s="125"/>
      <c r="H92" s="125"/>
      <c r="I92" s="125"/>
      <c r="J92" s="125"/>
      <c r="K92" s="124"/>
      <c r="L92" s="125"/>
    </row>
    <row r="93" spans="1:12" s="129" customFormat="1" ht="11.25" x14ac:dyDescent="0.15">
      <c r="A93" s="106"/>
      <c r="E93" s="125"/>
      <c r="F93" s="125"/>
      <c r="G93" s="125"/>
      <c r="H93" s="125"/>
      <c r="I93" s="125"/>
      <c r="J93" s="125"/>
      <c r="K93" s="124"/>
      <c r="L93" s="125"/>
    </row>
    <row r="94" spans="1:12" s="129" customFormat="1" ht="11.25" x14ac:dyDescent="0.15">
      <c r="A94" s="106"/>
      <c r="E94" s="125"/>
      <c r="F94" s="125"/>
      <c r="G94" s="125"/>
      <c r="H94" s="125"/>
      <c r="I94" s="125"/>
      <c r="J94" s="125"/>
      <c r="K94" s="124"/>
      <c r="L94" s="125"/>
    </row>
    <row r="95" spans="1:12" s="129" customFormat="1" ht="11.25" x14ac:dyDescent="0.15">
      <c r="A95" s="106"/>
      <c r="E95" s="125"/>
      <c r="F95" s="125"/>
      <c r="G95" s="125"/>
      <c r="H95" s="125"/>
      <c r="I95" s="125"/>
      <c r="J95" s="125"/>
      <c r="K95" s="124"/>
      <c r="L95" s="125"/>
    </row>
    <row r="96" spans="1:12" s="129" customFormat="1" ht="11.25" x14ac:dyDescent="0.15">
      <c r="A96" s="106"/>
      <c r="E96" s="125"/>
      <c r="F96" s="125"/>
      <c r="G96" s="125"/>
      <c r="H96" s="125"/>
      <c r="I96" s="125"/>
      <c r="J96" s="125"/>
      <c r="K96" s="124"/>
      <c r="L96" s="125"/>
    </row>
    <row r="97" spans="1:12" s="129" customFormat="1" ht="11.25" x14ac:dyDescent="0.15">
      <c r="A97" s="106"/>
      <c r="E97" s="125"/>
      <c r="F97" s="125"/>
      <c r="G97" s="125"/>
      <c r="H97" s="125"/>
      <c r="I97" s="125"/>
      <c r="J97" s="125"/>
      <c r="K97" s="124"/>
      <c r="L97" s="125"/>
    </row>
    <row r="98" spans="1:12" s="129" customFormat="1" ht="11.25" x14ac:dyDescent="0.15">
      <c r="A98" s="106"/>
      <c r="E98" s="125"/>
      <c r="F98" s="125"/>
      <c r="G98" s="125"/>
      <c r="H98" s="125"/>
      <c r="I98" s="125"/>
      <c r="J98" s="125"/>
      <c r="K98" s="124"/>
      <c r="L98" s="125"/>
    </row>
    <row r="99" spans="1:12" s="129" customFormat="1" ht="11.25" x14ac:dyDescent="0.15">
      <c r="A99" s="106"/>
      <c r="E99" s="125"/>
      <c r="F99" s="125"/>
      <c r="G99" s="125"/>
      <c r="H99" s="125"/>
      <c r="I99" s="125"/>
      <c r="J99" s="125"/>
      <c r="K99" s="124"/>
      <c r="L99" s="125"/>
    </row>
    <row r="100" spans="1:12" s="129" customFormat="1" ht="11.25" x14ac:dyDescent="0.15">
      <c r="A100" s="106"/>
      <c r="E100" s="125"/>
      <c r="F100" s="125"/>
      <c r="G100" s="125"/>
      <c r="H100" s="125"/>
      <c r="I100" s="125"/>
      <c r="J100" s="125"/>
      <c r="K100" s="124"/>
      <c r="L100" s="125"/>
    </row>
    <row r="101" spans="1:12" s="129" customFormat="1" ht="11.25" x14ac:dyDescent="0.15">
      <c r="A101" s="106"/>
      <c r="E101" s="125"/>
      <c r="F101" s="125"/>
      <c r="G101" s="125"/>
      <c r="H101" s="125"/>
      <c r="I101" s="125"/>
      <c r="J101" s="125"/>
      <c r="K101" s="124"/>
      <c r="L101" s="125"/>
    </row>
    <row r="102" spans="1:12" s="129" customFormat="1" ht="11.25" x14ac:dyDescent="0.15">
      <c r="A102" s="106"/>
      <c r="E102" s="125"/>
      <c r="F102" s="125"/>
      <c r="G102" s="125"/>
      <c r="H102" s="125"/>
      <c r="I102" s="125"/>
      <c r="J102" s="125"/>
      <c r="K102" s="124"/>
      <c r="L102" s="125"/>
    </row>
    <row r="103" spans="1:12" s="129" customFormat="1" ht="11.25" x14ac:dyDescent="0.15">
      <c r="A103" s="106"/>
      <c r="E103" s="125"/>
      <c r="F103" s="125"/>
      <c r="G103" s="125"/>
      <c r="H103" s="125"/>
      <c r="I103" s="125"/>
      <c r="J103" s="125"/>
      <c r="K103" s="124"/>
      <c r="L103" s="125"/>
    </row>
    <row r="104" spans="1:12" s="129" customFormat="1" ht="11.25" x14ac:dyDescent="0.15">
      <c r="A104" s="106"/>
      <c r="E104" s="125"/>
      <c r="F104" s="125"/>
      <c r="G104" s="125"/>
      <c r="H104" s="125"/>
      <c r="I104" s="125"/>
      <c r="J104" s="125"/>
      <c r="K104" s="124"/>
      <c r="L104" s="125"/>
    </row>
    <row r="105" spans="1:12" s="129" customFormat="1" ht="11.25" x14ac:dyDescent="0.15">
      <c r="A105" s="106"/>
      <c r="E105" s="125"/>
      <c r="F105" s="125"/>
      <c r="G105" s="125"/>
      <c r="H105" s="125"/>
      <c r="I105" s="125"/>
      <c r="J105" s="125"/>
      <c r="K105" s="124"/>
      <c r="L105" s="125"/>
    </row>
    <row r="106" spans="1:12" s="129" customFormat="1" ht="11.25" x14ac:dyDescent="0.15">
      <c r="A106" s="106"/>
      <c r="E106" s="125"/>
      <c r="F106" s="125"/>
      <c r="G106" s="125"/>
      <c r="H106" s="125"/>
      <c r="I106" s="125"/>
      <c r="J106" s="125"/>
      <c r="K106" s="124"/>
      <c r="L106" s="125"/>
    </row>
    <row r="107" spans="1:12" s="129" customFormat="1" ht="11.25" x14ac:dyDescent="0.15">
      <c r="A107" s="106"/>
      <c r="E107" s="125"/>
      <c r="F107" s="125"/>
      <c r="G107" s="125"/>
      <c r="H107" s="125"/>
      <c r="I107" s="125"/>
      <c r="J107" s="125"/>
      <c r="K107" s="124"/>
      <c r="L107" s="125"/>
    </row>
    <row r="108" spans="1:12" s="129" customFormat="1" ht="11.25" x14ac:dyDescent="0.15">
      <c r="A108" s="106"/>
      <c r="E108" s="125"/>
      <c r="F108" s="125"/>
      <c r="G108" s="125"/>
      <c r="H108" s="125"/>
      <c r="I108" s="125"/>
      <c r="J108" s="125"/>
      <c r="K108" s="124"/>
      <c r="L108" s="125"/>
    </row>
    <row r="109" spans="1:12" s="129" customFormat="1" ht="11.25" x14ac:dyDescent="0.15">
      <c r="A109" s="106"/>
      <c r="E109" s="125"/>
      <c r="F109" s="125"/>
      <c r="G109" s="125"/>
      <c r="H109" s="125"/>
      <c r="I109" s="125"/>
      <c r="J109" s="125"/>
      <c r="K109" s="124"/>
      <c r="L109" s="125"/>
    </row>
    <row r="110" spans="1:12" s="129" customFormat="1" ht="11.25" x14ac:dyDescent="0.15">
      <c r="A110" s="106"/>
      <c r="E110" s="125"/>
      <c r="F110" s="125"/>
      <c r="G110" s="125"/>
      <c r="H110" s="125"/>
      <c r="I110" s="125"/>
      <c r="J110" s="125"/>
      <c r="K110" s="124"/>
      <c r="L110" s="125"/>
    </row>
    <row r="111" spans="1:12" s="129" customFormat="1" ht="11.25" x14ac:dyDescent="0.15">
      <c r="A111" s="106"/>
      <c r="E111" s="125"/>
      <c r="F111" s="125"/>
      <c r="G111" s="125"/>
      <c r="H111" s="125"/>
      <c r="I111" s="125"/>
      <c r="J111" s="125"/>
      <c r="K111" s="124"/>
      <c r="L111" s="125"/>
    </row>
    <row r="112" spans="1:12" s="129" customFormat="1" ht="11.25" x14ac:dyDescent="0.15">
      <c r="A112" s="106"/>
      <c r="E112" s="125"/>
      <c r="F112" s="125"/>
      <c r="G112" s="125"/>
      <c r="H112" s="125"/>
      <c r="I112" s="125"/>
      <c r="J112" s="125"/>
      <c r="K112" s="124"/>
      <c r="L112" s="125"/>
    </row>
    <row r="113" spans="1:12" s="129" customFormat="1" ht="11.25" x14ac:dyDescent="0.15">
      <c r="A113" s="106"/>
      <c r="E113" s="125"/>
      <c r="F113" s="125"/>
      <c r="G113" s="125"/>
      <c r="H113" s="125"/>
      <c r="I113" s="125"/>
      <c r="J113" s="125"/>
      <c r="K113" s="124"/>
      <c r="L113" s="125"/>
    </row>
    <row r="114" spans="1:12" s="129" customFormat="1" ht="11.25" x14ac:dyDescent="0.15">
      <c r="A114" s="106"/>
      <c r="E114" s="125"/>
      <c r="F114" s="125"/>
      <c r="G114" s="125"/>
      <c r="H114" s="125"/>
      <c r="I114" s="125"/>
      <c r="J114" s="125"/>
      <c r="K114" s="124"/>
      <c r="L114" s="125"/>
    </row>
    <row r="115" spans="1:12" s="129" customFormat="1" ht="11.25" x14ac:dyDescent="0.15">
      <c r="A115" s="106"/>
      <c r="E115" s="125"/>
      <c r="F115" s="125"/>
      <c r="G115" s="125"/>
      <c r="H115" s="125"/>
      <c r="I115" s="125"/>
      <c r="J115" s="125"/>
      <c r="K115" s="124"/>
      <c r="L115" s="125"/>
    </row>
    <row r="116" spans="1:12" s="129" customFormat="1" ht="11.25" x14ac:dyDescent="0.15">
      <c r="A116" s="106"/>
      <c r="E116" s="125"/>
      <c r="F116" s="125"/>
      <c r="G116" s="125"/>
      <c r="H116" s="125"/>
      <c r="I116" s="125"/>
      <c r="J116" s="125"/>
      <c r="K116" s="124"/>
      <c r="L116" s="125"/>
    </row>
    <row r="117" spans="1:12" s="129" customFormat="1" ht="11.25" x14ac:dyDescent="0.15">
      <c r="A117" s="106"/>
      <c r="E117" s="125"/>
      <c r="F117" s="125"/>
      <c r="G117" s="125"/>
      <c r="H117" s="125"/>
      <c r="I117" s="125"/>
      <c r="J117" s="125"/>
      <c r="K117" s="124"/>
      <c r="L117" s="125"/>
    </row>
    <row r="118" spans="1:12" s="129" customFormat="1" ht="11.25" x14ac:dyDescent="0.15">
      <c r="A118" s="106"/>
      <c r="E118" s="125"/>
      <c r="F118" s="125"/>
      <c r="G118" s="125"/>
      <c r="H118" s="125"/>
      <c r="I118" s="125"/>
      <c r="J118" s="125"/>
      <c r="K118" s="124"/>
      <c r="L118" s="125"/>
    </row>
    <row r="119" spans="1:12" s="129" customFormat="1" ht="11.25" x14ac:dyDescent="0.15">
      <c r="A119" s="106"/>
      <c r="E119" s="125"/>
      <c r="F119" s="125"/>
      <c r="G119" s="125"/>
      <c r="H119" s="125"/>
      <c r="I119" s="125"/>
      <c r="J119" s="125"/>
      <c r="K119" s="124"/>
      <c r="L119" s="125"/>
    </row>
    <row r="120" spans="1:12" s="129" customFormat="1" ht="11.25" x14ac:dyDescent="0.15">
      <c r="A120" s="106"/>
      <c r="E120" s="125"/>
      <c r="F120" s="125"/>
      <c r="G120" s="125"/>
      <c r="H120" s="125"/>
      <c r="I120" s="125"/>
      <c r="J120" s="125"/>
      <c r="K120" s="124"/>
      <c r="L120" s="125"/>
    </row>
    <row r="121" spans="1:12" s="129" customFormat="1" ht="11.25" x14ac:dyDescent="0.15">
      <c r="A121" s="106"/>
      <c r="E121" s="125"/>
      <c r="F121" s="125"/>
      <c r="G121" s="125"/>
      <c r="H121" s="125"/>
      <c r="I121" s="125"/>
      <c r="J121" s="125"/>
      <c r="K121" s="124"/>
      <c r="L121" s="125"/>
    </row>
    <row r="122" spans="1:12" s="129" customFormat="1" ht="11.25" x14ac:dyDescent="0.15">
      <c r="A122" s="106"/>
      <c r="E122" s="125"/>
      <c r="F122" s="125"/>
      <c r="G122" s="125"/>
      <c r="H122" s="125"/>
      <c r="I122" s="125"/>
      <c r="J122" s="125"/>
      <c r="K122" s="124"/>
      <c r="L122" s="125"/>
    </row>
    <row r="123" spans="1:12" s="129" customFormat="1" ht="11.25" x14ac:dyDescent="0.15">
      <c r="A123" s="106"/>
      <c r="E123" s="125"/>
      <c r="F123" s="125"/>
      <c r="G123" s="125"/>
      <c r="H123" s="125"/>
      <c r="I123" s="125"/>
      <c r="J123" s="125"/>
      <c r="K123" s="124"/>
      <c r="L123" s="125"/>
    </row>
    <row r="124" spans="1:12" s="129" customFormat="1" ht="11.25" x14ac:dyDescent="0.15">
      <c r="A124" s="106"/>
      <c r="E124" s="125"/>
      <c r="F124" s="125"/>
      <c r="G124" s="125"/>
      <c r="H124" s="125"/>
      <c r="I124" s="125"/>
      <c r="J124" s="125"/>
      <c r="K124" s="124"/>
      <c r="L124" s="125"/>
    </row>
    <row r="125" spans="1:12" s="129" customFormat="1" ht="11.25" x14ac:dyDescent="0.15">
      <c r="A125" s="106"/>
      <c r="E125" s="125"/>
      <c r="F125" s="125"/>
      <c r="G125" s="125"/>
      <c r="H125" s="125"/>
      <c r="I125" s="125"/>
      <c r="J125" s="125"/>
      <c r="K125" s="124"/>
      <c r="L125" s="125"/>
    </row>
    <row r="126" spans="1:12" s="129" customFormat="1" ht="11.25" x14ac:dyDescent="0.15">
      <c r="A126" s="106"/>
      <c r="E126" s="125"/>
      <c r="F126" s="125"/>
      <c r="G126" s="125"/>
      <c r="H126" s="125"/>
      <c r="I126" s="125"/>
      <c r="J126" s="125"/>
      <c r="K126" s="124"/>
      <c r="L126" s="125"/>
    </row>
    <row r="127" spans="1:12" s="129" customFormat="1" ht="11.25" x14ac:dyDescent="0.15">
      <c r="A127" s="106"/>
      <c r="E127" s="125"/>
      <c r="F127" s="125"/>
      <c r="G127" s="125"/>
      <c r="H127" s="125"/>
      <c r="I127" s="125"/>
      <c r="J127" s="125"/>
      <c r="K127" s="124"/>
      <c r="L127" s="125"/>
    </row>
    <row r="128" spans="1:12" s="129" customFormat="1" ht="11.25" x14ac:dyDescent="0.15">
      <c r="A128" s="106"/>
      <c r="E128" s="125"/>
      <c r="F128" s="125"/>
      <c r="G128" s="125"/>
      <c r="H128" s="125"/>
      <c r="I128" s="125"/>
      <c r="J128" s="125"/>
      <c r="K128" s="124"/>
      <c r="L128" s="125"/>
    </row>
    <row r="129" spans="1:12" s="129" customFormat="1" ht="11.25" x14ac:dyDescent="0.15">
      <c r="A129" s="106"/>
      <c r="E129" s="125"/>
      <c r="F129" s="125"/>
      <c r="G129" s="125"/>
      <c r="H129" s="125"/>
      <c r="I129" s="125"/>
      <c r="J129" s="125"/>
      <c r="K129" s="124"/>
      <c r="L129" s="125"/>
    </row>
    <row r="130" spans="1:12" s="129" customFormat="1" ht="11.25" x14ac:dyDescent="0.15">
      <c r="A130" s="106"/>
      <c r="E130" s="125"/>
      <c r="F130" s="125"/>
      <c r="G130" s="125"/>
      <c r="H130" s="125"/>
      <c r="I130" s="125"/>
      <c r="J130" s="125"/>
      <c r="K130" s="124"/>
      <c r="L130" s="125"/>
    </row>
    <row r="131" spans="1:12" s="129" customFormat="1" ht="11.25" x14ac:dyDescent="0.15">
      <c r="A131" s="106"/>
      <c r="E131" s="125"/>
      <c r="F131" s="125"/>
      <c r="G131" s="125"/>
      <c r="H131" s="125"/>
      <c r="I131" s="125"/>
      <c r="J131" s="125"/>
      <c r="K131" s="124"/>
      <c r="L131" s="125"/>
    </row>
    <row r="132" spans="1:12" s="129" customFormat="1" ht="11.25" x14ac:dyDescent="0.15">
      <c r="A132" s="106"/>
      <c r="E132" s="125"/>
      <c r="F132" s="125"/>
      <c r="G132" s="125"/>
      <c r="H132" s="125"/>
      <c r="I132" s="125"/>
      <c r="J132" s="125"/>
      <c r="K132" s="124"/>
      <c r="L132" s="125"/>
    </row>
    <row r="133" spans="1:12" s="129" customFormat="1" ht="11.25" x14ac:dyDescent="0.15">
      <c r="A133" s="106"/>
      <c r="E133" s="125"/>
      <c r="F133" s="125"/>
      <c r="G133" s="125"/>
      <c r="H133" s="125"/>
      <c r="I133" s="125"/>
      <c r="J133" s="125"/>
      <c r="K133" s="124"/>
      <c r="L133" s="125"/>
    </row>
    <row r="134" spans="1:12" s="129" customFormat="1" ht="11.25" x14ac:dyDescent="0.15">
      <c r="A134" s="106"/>
      <c r="E134" s="125"/>
      <c r="F134" s="125"/>
      <c r="G134" s="125"/>
      <c r="H134" s="125"/>
      <c r="I134" s="125"/>
      <c r="J134" s="125"/>
      <c r="K134" s="124"/>
      <c r="L134" s="125"/>
    </row>
    <row r="135" spans="1:12" s="129" customFormat="1" ht="11.25" x14ac:dyDescent="0.15">
      <c r="A135" s="106"/>
      <c r="E135" s="125"/>
      <c r="F135" s="125"/>
      <c r="G135" s="125"/>
      <c r="H135" s="125"/>
      <c r="I135" s="125"/>
      <c r="J135" s="125"/>
      <c r="K135" s="124"/>
      <c r="L135" s="125"/>
    </row>
    <row r="136" spans="1:12" s="129" customFormat="1" ht="11.25" x14ac:dyDescent="0.15">
      <c r="A136" s="106"/>
      <c r="E136" s="125"/>
      <c r="F136" s="125"/>
      <c r="G136" s="125"/>
      <c r="H136" s="125"/>
      <c r="I136" s="125"/>
      <c r="J136" s="125"/>
      <c r="K136" s="124"/>
      <c r="L136" s="125"/>
    </row>
    <row r="137" spans="1:12" s="129" customFormat="1" ht="11.25" x14ac:dyDescent="0.15">
      <c r="A137" s="106"/>
      <c r="E137" s="125"/>
      <c r="F137" s="125"/>
      <c r="G137" s="125"/>
      <c r="H137" s="125"/>
      <c r="I137" s="125"/>
      <c r="J137" s="125"/>
      <c r="K137" s="124"/>
      <c r="L137" s="125"/>
    </row>
    <row r="138" spans="1:12" s="129" customFormat="1" ht="11.25" x14ac:dyDescent="0.15">
      <c r="A138" s="106"/>
      <c r="E138" s="125"/>
      <c r="F138" s="125"/>
      <c r="G138" s="125"/>
      <c r="H138" s="125"/>
      <c r="I138" s="125"/>
      <c r="J138" s="125"/>
      <c r="K138" s="124"/>
      <c r="L138" s="125"/>
    </row>
    <row r="139" spans="1:12" s="129" customFormat="1" ht="11.25" x14ac:dyDescent="0.15">
      <c r="A139" s="106"/>
      <c r="E139" s="125"/>
      <c r="F139" s="125"/>
      <c r="G139" s="125"/>
      <c r="H139" s="125"/>
      <c r="I139" s="125"/>
      <c r="J139" s="125"/>
      <c r="K139" s="124"/>
      <c r="L139" s="125"/>
    </row>
    <row r="140" spans="1:12" s="129" customFormat="1" ht="11.25" x14ac:dyDescent="0.15">
      <c r="A140" s="106"/>
      <c r="E140" s="125"/>
      <c r="F140" s="125"/>
      <c r="G140" s="125"/>
      <c r="H140" s="125"/>
      <c r="I140" s="125"/>
      <c r="J140" s="125"/>
      <c r="K140" s="124"/>
      <c r="L140" s="125"/>
    </row>
    <row r="141" spans="1:12" s="129" customFormat="1" ht="11.25" x14ac:dyDescent="0.15">
      <c r="A141" s="106"/>
      <c r="E141" s="125"/>
      <c r="F141" s="125"/>
      <c r="G141" s="125"/>
      <c r="H141" s="125"/>
      <c r="I141" s="125"/>
      <c r="J141" s="125"/>
      <c r="K141" s="124"/>
      <c r="L141" s="125"/>
    </row>
    <row r="142" spans="1:12" s="129" customFormat="1" ht="11.25" x14ac:dyDescent="0.15">
      <c r="A142" s="106"/>
      <c r="E142" s="125"/>
      <c r="F142" s="125"/>
      <c r="G142" s="125"/>
      <c r="H142" s="125"/>
      <c r="I142" s="125"/>
      <c r="J142" s="125"/>
      <c r="K142" s="124"/>
      <c r="L142" s="125"/>
    </row>
    <row r="143" spans="1:12" s="129" customFormat="1" ht="11.25" x14ac:dyDescent="0.15">
      <c r="A143" s="106"/>
      <c r="E143" s="125"/>
      <c r="F143" s="125"/>
      <c r="G143" s="125"/>
      <c r="H143" s="125"/>
      <c r="I143" s="125"/>
      <c r="J143" s="125"/>
      <c r="K143" s="124"/>
      <c r="L143" s="125"/>
    </row>
    <row r="144" spans="1:12" s="129" customFormat="1" ht="11.25" x14ac:dyDescent="0.15">
      <c r="A144" s="106"/>
      <c r="E144" s="125"/>
      <c r="F144" s="125"/>
      <c r="G144" s="125"/>
      <c r="H144" s="125"/>
      <c r="I144" s="125"/>
      <c r="J144" s="125"/>
      <c r="K144" s="124"/>
      <c r="L144" s="125"/>
    </row>
    <row r="145" spans="1:12" s="129" customFormat="1" ht="11.25" x14ac:dyDescent="0.15">
      <c r="A145" s="106"/>
      <c r="E145" s="125"/>
      <c r="F145" s="125"/>
      <c r="G145" s="125"/>
      <c r="H145" s="125"/>
      <c r="I145" s="125"/>
      <c r="J145" s="125"/>
      <c r="K145" s="124"/>
      <c r="L145" s="125"/>
    </row>
    <row r="146" spans="1:12" s="129" customFormat="1" ht="11.25" x14ac:dyDescent="0.15">
      <c r="A146" s="106"/>
      <c r="E146" s="125"/>
      <c r="F146" s="125"/>
      <c r="G146" s="125"/>
      <c r="H146" s="125"/>
      <c r="I146" s="125"/>
      <c r="J146" s="125"/>
      <c r="K146" s="124"/>
      <c r="L146" s="125"/>
    </row>
    <row r="147" spans="1:12" s="129" customFormat="1" ht="11.25" x14ac:dyDescent="0.15">
      <c r="A147" s="106"/>
      <c r="E147" s="125"/>
      <c r="F147" s="125"/>
      <c r="G147" s="125"/>
      <c r="H147" s="125"/>
      <c r="I147" s="125"/>
      <c r="J147" s="125"/>
      <c r="K147" s="124"/>
      <c r="L147" s="125"/>
    </row>
    <row r="148" spans="1:12" s="129" customFormat="1" ht="11.25" x14ac:dyDescent="0.15">
      <c r="A148" s="106"/>
      <c r="E148" s="125"/>
      <c r="F148" s="125"/>
      <c r="G148" s="125"/>
      <c r="H148" s="125"/>
      <c r="I148" s="125"/>
      <c r="J148" s="125"/>
      <c r="K148" s="124"/>
      <c r="L148" s="125"/>
    </row>
    <row r="149" spans="1:12" x14ac:dyDescent="0.15">
      <c r="A149" s="172"/>
    </row>
    <row r="150" spans="1:12" x14ac:dyDescent="0.15">
      <c r="A150" s="172"/>
    </row>
    <row r="151" spans="1:12" x14ac:dyDescent="0.15">
      <c r="A151" s="172"/>
    </row>
    <row r="152" spans="1:12" x14ac:dyDescent="0.15">
      <c r="A152" s="172"/>
    </row>
    <row r="153" spans="1:12" x14ac:dyDescent="0.15">
      <c r="A153" s="172"/>
    </row>
    <row r="154" spans="1:12" x14ac:dyDescent="0.15">
      <c r="A154" s="172"/>
    </row>
    <row r="155" spans="1:12" x14ac:dyDescent="0.15">
      <c r="A155" s="172"/>
    </row>
    <row r="156" spans="1:12" x14ac:dyDescent="0.15">
      <c r="A156" s="172"/>
    </row>
    <row r="157" spans="1:12" x14ac:dyDescent="0.15">
      <c r="A157" s="172"/>
    </row>
    <row r="158" spans="1:12" x14ac:dyDescent="0.15">
      <c r="A158" s="172"/>
    </row>
    <row r="159" spans="1:12" x14ac:dyDescent="0.15">
      <c r="A159" s="172"/>
    </row>
    <row r="160" spans="1:12" x14ac:dyDescent="0.15">
      <c r="A160" s="172"/>
      <c r="E160" s="43"/>
      <c r="F160" s="43"/>
      <c r="G160" s="43"/>
      <c r="H160" s="43"/>
      <c r="I160" s="43"/>
      <c r="J160" s="43"/>
      <c r="K160" s="43"/>
      <c r="L160" s="43"/>
    </row>
    <row r="161" spans="1:1" s="43" customFormat="1" x14ac:dyDescent="0.15">
      <c r="A161" s="172"/>
    </row>
    <row r="162" spans="1:1" s="43" customFormat="1" x14ac:dyDescent="0.15">
      <c r="A162" s="172"/>
    </row>
    <row r="163" spans="1:1" s="43" customFormat="1" x14ac:dyDescent="0.15">
      <c r="A163" s="172"/>
    </row>
    <row r="164" spans="1:1" s="43" customFormat="1" x14ac:dyDescent="0.15">
      <c r="A164" s="172"/>
    </row>
    <row r="165" spans="1:1" s="43" customFormat="1" x14ac:dyDescent="0.15">
      <c r="A165" s="172"/>
    </row>
    <row r="166" spans="1:1" s="43" customFormat="1" x14ac:dyDescent="0.15">
      <c r="A166" s="172"/>
    </row>
    <row r="167" spans="1:1" s="43" customFormat="1" x14ac:dyDescent="0.15">
      <c r="A167" s="172"/>
    </row>
    <row r="168" spans="1:1" s="43" customFormat="1" x14ac:dyDescent="0.15">
      <c r="A168" s="172"/>
    </row>
    <row r="169" spans="1:1" s="43" customFormat="1" x14ac:dyDescent="0.15">
      <c r="A169" s="172"/>
    </row>
    <row r="170" spans="1:1" s="43" customFormat="1" x14ac:dyDescent="0.15">
      <c r="A170" s="172"/>
    </row>
    <row r="171" spans="1:1" s="43" customFormat="1" x14ac:dyDescent="0.15">
      <c r="A171" s="172"/>
    </row>
    <row r="172" spans="1:1" s="43" customFormat="1" x14ac:dyDescent="0.15">
      <c r="A172" s="172"/>
    </row>
    <row r="173" spans="1:1" s="43" customFormat="1" x14ac:dyDescent="0.15">
      <c r="A173" s="172"/>
    </row>
    <row r="174" spans="1:1" s="43" customFormat="1" x14ac:dyDescent="0.15">
      <c r="A174" s="172"/>
    </row>
    <row r="175" spans="1:1" s="43" customFormat="1" x14ac:dyDescent="0.15">
      <c r="A175" s="172"/>
    </row>
    <row r="176" spans="1:1" s="43" customFormat="1" x14ac:dyDescent="0.15">
      <c r="A176" s="172"/>
    </row>
    <row r="177" spans="1:1" s="43" customFormat="1" x14ac:dyDescent="0.15">
      <c r="A177" s="172"/>
    </row>
    <row r="178" spans="1:1" s="43" customFormat="1" x14ac:dyDescent="0.15">
      <c r="A178" s="172"/>
    </row>
    <row r="179" spans="1:1" s="43" customFormat="1" x14ac:dyDescent="0.15">
      <c r="A179" s="172"/>
    </row>
    <row r="180" spans="1:1" s="43" customFormat="1" x14ac:dyDescent="0.15">
      <c r="A180" s="172"/>
    </row>
    <row r="181" spans="1:1" s="43" customFormat="1" x14ac:dyDescent="0.15">
      <c r="A181" s="172"/>
    </row>
    <row r="182" spans="1:1" s="43" customFormat="1" x14ac:dyDescent="0.15">
      <c r="A182" s="172"/>
    </row>
    <row r="183" spans="1:1" s="43" customFormat="1" x14ac:dyDescent="0.15">
      <c r="A183" s="172"/>
    </row>
    <row r="184" spans="1:1" s="43" customFormat="1" x14ac:dyDescent="0.15">
      <c r="A184" s="172"/>
    </row>
    <row r="185" spans="1:1" s="43" customFormat="1" x14ac:dyDescent="0.15">
      <c r="A185" s="172"/>
    </row>
    <row r="186" spans="1:1" s="43" customFormat="1" x14ac:dyDescent="0.15">
      <c r="A186" s="172"/>
    </row>
    <row r="187" spans="1:1" s="43" customFormat="1" x14ac:dyDescent="0.15">
      <c r="A187" s="172"/>
    </row>
    <row r="188" spans="1:1" s="43" customFormat="1" x14ac:dyDescent="0.15">
      <c r="A188" s="172"/>
    </row>
    <row r="189" spans="1:1" s="43" customFormat="1" x14ac:dyDescent="0.15">
      <c r="A189" s="172"/>
    </row>
    <row r="190" spans="1:1" s="43" customFormat="1" x14ac:dyDescent="0.15">
      <c r="A190" s="172"/>
    </row>
    <row r="191" spans="1:1" s="43" customFormat="1" x14ac:dyDescent="0.15">
      <c r="A191" s="172"/>
    </row>
    <row r="192" spans="1:1" s="43" customFormat="1" x14ac:dyDescent="0.15">
      <c r="A192" s="172"/>
    </row>
    <row r="193" spans="1:1" s="43" customFormat="1" x14ac:dyDescent="0.15">
      <c r="A193" s="172"/>
    </row>
    <row r="194" spans="1:1" s="43" customFormat="1" x14ac:dyDescent="0.15">
      <c r="A194" s="172"/>
    </row>
    <row r="195" spans="1:1" s="43" customFormat="1" x14ac:dyDescent="0.15">
      <c r="A195" s="172"/>
    </row>
    <row r="196" spans="1:1" s="43" customFormat="1" x14ac:dyDescent="0.15">
      <c r="A196" s="172"/>
    </row>
    <row r="197" spans="1:1" s="43" customFormat="1" x14ac:dyDescent="0.15">
      <c r="A197" s="172"/>
    </row>
    <row r="198" spans="1:1" s="43" customFormat="1" x14ac:dyDescent="0.15">
      <c r="A198" s="172"/>
    </row>
  </sheetData>
  <mergeCells count="17">
    <mergeCell ref="A5:A6"/>
    <mergeCell ref="A7:A8"/>
    <mergeCell ref="B7:B8"/>
    <mergeCell ref="J7:J8"/>
    <mergeCell ref="D5:D6"/>
    <mergeCell ref="D7:D8"/>
    <mergeCell ref="B5:B6"/>
    <mergeCell ref="J5:J6"/>
    <mergeCell ref="A1:J1"/>
    <mergeCell ref="A3:C3"/>
    <mergeCell ref="D3:D4"/>
    <mergeCell ref="E3:E4"/>
    <mergeCell ref="F3:F4"/>
    <mergeCell ref="I3:I4"/>
    <mergeCell ref="H3:H4"/>
    <mergeCell ref="G3:G4"/>
    <mergeCell ref="J3:J4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"/>
  <sheetViews>
    <sheetView tabSelected="1" view="pageBreakPreview" zoomScale="130" zoomScaleNormal="100" zoomScaleSheetLayoutView="130" workbookViewId="0">
      <selection activeCell="B16" sqref="B16"/>
    </sheetView>
  </sheetViews>
  <sheetFormatPr defaultColWidth="8.88671875" defaultRowHeight="12" x14ac:dyDescent="0.15"/>
  <cols>
    <col min="1" max="1" width="12.33203125" style="105" customWidth="1"/>
    <col min="2" max="2" width="12" style="105" customWidth="1"/>
    <col min="3" max="3" width="24.44140625" style="105" customWidth="1"/>
    <col min="4" max="4" width="22.6640625" style="105" bestFit="1" customWidth="1"/>
    <col min="5" max="5" width="15" style="105" customWidth="1"/>
    <col min="6" max="16384" width="8.88671875" style="105"/>
  </cols>
  <sheetData>
    <row r="1" spans="1:6" ht="27" customHeight="1" x14ac:dyDescent="0.15">
      <c r="A1" s="514" t="s">
        <v>22</v>
      </c>
      <c r="B1" s="514"/>
      <c r="C1" s="514"/>
      <c r="D1" s="514"/>
      <c r="E1" s="514"/>
    </row>
    <row r="2" spans="1:6" ht="24" customHeight="1" thickBot="1" x14ac:dyDescent="0.2">
      <c r="A2" s="106" t="s">
        <v>262</v>
      </c>
      <c r="B2" s="107"/>
      <c r="C2" s="107"/>
      <c r="D2" s="107"/>
      <c r="E2" s="122" t="s">
        <v>21</v>
      </c>
    </row>
    <row r="3" spans="1:6" ht="24" customHeight="1" thickBot="1" x14ac:dyDescent="0.2">
      <c r="A3" s="108" t="s">
        <v>20</v>
      </c>
      <c r="B3" s="109" t="s">
        <v>19</v>
      </c>
      <c r="C3" s="109" t="s">
        <v>18</v>
      </c>
      <c r="D3" s="109" t="s">
        <v>17</v>
      </c>
      <c r="E3" s="110" t="s">
        <v>16</v>
      </c>
    </row>
    <row r="4" spans="1:6" ht="24" customHeight="1" thickTop="1" x14ac:dyDescent="0.15">
      <c r="A4" s="366"/>
      <c r="B4" s="368"/>
      <c r="C4" s="370"/>
      <c r="D4" s="112"/>
      <c r="E4" s="114"/>
    </row>
    <row r="5" spans="1:6" ht="24" customHeight="1" x14ac:dyDescent="0.15">
      <c r="A5" s="367"/>
      <c r="B5" s="369"/>
      <c r="C5" s="371"/>
      <c r="D5" s="116"/>
      <c r="E5" s="117"/>
    </row>
    <row r="6" spans="1:6" ht="24" customHeight="1" x14ac:dyDescent="0.15">
      <c r="A6" s="367"/>
      <c r="B6" s="369"/>
      <c r="C6" s="371"/>
      <c r="D6" s="116"/>
      <c r="E6" s="117"/>
      <c r="F6" s="123"/>
    </row>
    <row r="7" spans="1:6" ht="24" customHeight="1" x14ac:dyDescent="0.15">
      <c r="A7" s="367"/>
      <c r="B7" s="369"/>
      <c r="C7" s="371"/>
      <c r="D7" s="116"/>
      <c r="E7" s="117"/>
      <c r="F7" s="123"/>
    </row>
    <row r="8" spans="1:6" ht="24" customHeight="1" x14ac:dyDescent="0.15">
      <c r="A8" s="367"/>
      <c r="B8" s="369"/>
      <c r="C8" s="371"/>
      <c r="D8" s="116"/>
      <c r="E8" s="117"/>
      <c r="F8" s="123"/>
    </row>
    <row r="9" spans="1:6" ht="24" customHeight="1" x14ac:dyDescent="0.15">
      <c r="A9" s="375" t="s">
        <v>234</v>
      </c>
      <c r="B9" s="376">
        <f>SUM(B4:B8)</f>
        <v>0</v>
      </c>
      <c r="C9" s="377"/>
      <c r="D9" s="377"/>
      <c r="E9" s="378"/>
      <c r="F9" s="123"/>
    </row>
    <row r="10" spans="1:6" x14ac:dyDescent="0.15">
      <c r="E10" s="122"/>
    </row>
  </sheetData>
  <mergeCells count="1">
    <mergeCell ref="A1:E1"/>
  </mergeCells>
  <phoneticPr fontId="3" type="noConversion"/>
  <pageMargins left="0.75" right="0.75" top="1" bottom="1" header="0.5" footer="0.5"/>
  <pageSetup paperSize="9" scale="8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zoomScaleNormal="100" workbookViewId="0">
      <selection activeCell="K19" sqref="K19"/>
    </sheetView>
  </sheetViews>
  <sheetFormatPr defaultColWidth="8.88671875" defaultRowHeight="12" x14ac:dyDescent="0.15"/>
  <cols>
    <col min="1" max="1" width="12.33203125" style="105" customWidth="1"/>
    <col min="2" max="2" width="6.88671875" style="105" customWidth="1"/>
    <col min="3" max="4" width="12.33203125" style="105" customWidth="1"/>
    <col min="5" max="6" width="15" style="105" customWidth="1"/>
    <col min="7" max="16384" width="8.88671875" style="105"/>
  </cols>
  <sheetData>
    <row r="1" spans="1:6" ht="27" customHeight="1" x14ac:dyDescent="0.15">
      <c r="A1" s="514" t="s">
        <v>29</v>
      </c>
      <c r="B1" s="514"/>
      <c r="C1" s="514"/>
      <c r="D1" s="514"/>
      <c r="E1" s="514"/>
      <c r="F1" s="514"/>
    </row>
    <row r="2" spans="1:6" ht="24" customHeight="1" thickBot="1" x14ac:dyDescent="0.2">
      <c r="A2" s="106" t="s">
        <v>262</v>
      </c>
      <c r="B2" s="107"/>
      <c r="C2" s="107"/>
      <c r="D2" s="107"/>
      <c r="E2" s="515" t="s">
        <v>21</v>
      </c>
      <c r="F2" s="515"/>
    </row>
    <row r="3" spans="1:6" ht="24" customHeight="1" thickBot="1" x14ac:dyDescent="0.2">
      <c r="A3" s="108" t="s">
        <v>28</v>
      </c>
      <c r="B3" s="109" t="s">
        <v>27</v>
      </c>
      <c r="C3" s="109" t="s">
        <v>26</v>
      </c>
      <c r="D3" s="109" t="s">
        <v>25</v>
      </c>
      <c r="E3" s="109" t="s">
        <v>24</v>
      </c>
      <c r="F3" s="110" t="s">
        <v>23</v>
      </c>
    </row>
    <row r="4" spans="1:6" ht="24" customHeight="1" thickTop="1" x14ac:dyDescent="0.15">
      <c r="A4" s="111"/>
      <c r="B4" s="112"/>
      <c r="C4" s="113"/>
      <c r="D4" s="113"/>
      <c r="E4" s="112"/>
      <c r="F4" s="114"/>
    </row>
    <row r="5" spans="1:6" ht="24" customHeight="1" x14ac:dyDescent="0.15">
      <c r="A5" s="115"/>
      <c r="B5" s="116"/>
      <c r="C5" s="516" t="s">
        <v>76</v>
      </c>
      <c r="D5" s="517"/>
      <c r="E5" s="116"/>
      <c r="F5" s="117"/>
    </row>
    <row r="6" spans="1:6" ht="24" customHeight="1" x14ac:dyDescent="0.15">
      <c r="A6" s="115"/>
      <c r="B6" s="116"/>
      <c r="C6" s="116"/>
      <c r="D6" s="116"/>
      <c r="E6" s="116"/>
      <c r="F6" s="118"/>
    </row>
    <row r="7" spans="1:6" ht="24" customHeight="1" x14ac:dyDescent="0.15">
      <c r="A7" s="115"/>
      <c r="B7" s="116"/>
      <c r="C7" s="116"/>
      <c r="D7" s="116"/>
      <c r="E7" s="116"/>
      <c r="F7" s="118"/>
    </row>
    <row r="8" spans="1:6" ht="24" customHeight="1" x14ac:dyDescent="0.15">
      <c r="A8" s="115"/>
      <c r="B8" s="116"/>
      <c r="C8" s="116"/>
      <c r="D8" s="116"/>
      <c r="E8" s="116"/>
      <c r="F8" s="118"/>
    </row>
    <row r="9" spans="1:6" ht="24" customHeight="1" x14ac:dyDescent="0.15">
      <c r="A9" s="115"/>
      <c r="B9" s="116"/>
      <c r="C9" s="116"/>
      <c r="D9" s="116"/>
      <c r="E9" s="116"/>
      <c r="F9" s="118"/>
    </row>
    <row r="10" spans="1:6" ht="24" customHeight="1" x14ac:dyDescent="0.15">
      <c r="A10" s="115"/>
      <c r="B10" s="116"/>
      <c r="C10" s="116"/>
      <c r="D10" s="116"/>
      <c r="E10" s="116"/>
      <c r="F10" s="118"/>
    </row>
    <row r="11" spans="1:6" ht="24" customHeight="1" x14ac:dyDescent="0.15">
      <c r="A11" s="115"/>
      <c r="B11" s="116"/>
      <c r="C11" s="116"/>
      <c r="D11" s="116"/>
      <c r="E11" s="116"/>
      <c r="F11" s="118"/>
    </row>
    <row r="12" spans="1:6" ht="24" customHeight="1" x14ac:dyDescent="0.15">
      <c r="A12" s="115"/>
      <c r="B12" s="116"/>
      <c r="C12" s="116"/>
      <c r="D12" s="116"/>
      <c r="E12" s="116"/>
      <c r="F12" s="118"/>
    </row>
    <row r="13" spans="1:6" ht="24" customHeight="1" x14ac:dyDescent="0.15">
      <c r="A13" s="115"/>
      <c r="B13" s="116"/>
      <c r="C13" s="116"/>
      <c r="D13" s="116"/>
      <c r="E13" s="116"/>
      <c r="F13" s="118"/>
    </row>
    <row r="14" spans="1:6" ht="24" customHeight="1" x14ac:dyDescent="0.15">
      <c r="A14" s="115"/>
      <c r="B14" s="116"/>
      <c r="C14" s="116"/>
      <c r="D14" s="116"/>
      <c r="E14" s="116"/>
      <c r="F14" s="118"/>
    </row>
    <row r="15" spans="1:6" ht="24" customHeight="1" x14ac:dyDescent="0.15">
      <c r="A15" s="115"/>
      <c r="B15" s="116"/>
      <c r="C15" s="116"/>
      <c r="D15" s="116"/>
      <c r="E15" s="116"/>
      <c r="F15" s="118"/>
    </row>
    <row r="16" spans="1:6" ht="24" customHeight="1" x14ac:dyDescent="0.15">
      <c r="A16" s="115"/>
      <c r="B16" s="116"/>
      <c r="C16" s="116"/>
      <c r="D16" s="116"/>
      <c r="E16" s="116"/>
      <c r="F16" s="118"/>
    </row>
    <row r="17" spans="1:6" ht="24" customHeight="1" x14ac:dyDescent="0.15">
      <c r="A17" s="115"/>
      <c r="B17" s="116"/>
      <c r="C17" s="116"/>
      <c r="D17" s="116"/>
      <c r="E17" s="116"/>
      <c r="F17" s="117"/>
    </row>
    <row r="18" spans="1:6" ht="24" customHeight="1" x14ac:dyDescent="0.15">
      <c r="A18" s="115"/>
      <c r="B18" s="116"/>
      <c r="C18" s="116"/>
      <c r="D18" s="116"/>
      <c r="E18" s="116"/>
      <c r="F18" s="117"/>
    </row>
    <row r="19" spans="1:6" ht="24" customHeight="1" x14ac:dyDescent="0.15">
      <c r="A19" s="115"/>
      <c r="B19" s="116"/>
      <c r="C19" s="116"/>
      <c r="D19" s="116"/>
      <c r="E19" s="116"/>
      <c r="F19" s="117"/>
    </row>
    <row r="20" spans="1:6" ht="24" customHeight="1" x14ac:dyDescent="0.15">
      <c r="A20" s="115"/>
      <c r="B20" s="116"/>
      <c r="C20" s="116"/>
      <c r="D20" s="116"/>
      <c r="E20" s="116"/>
      <c r="F20" s="117"/>
    </row>
    <row r="21" spans="1:6" ht="24" customHeight="1" x14ac:dyDescent="0.15">
      <c r="A21" s="115"/>
      <c r="B21" s="116"/>
      <c r="C21" s="116"/>
      <c r="D21" s="116"/>
      <c r="E21" s="116"/>
      <c r="F21" s="117"/>
    </row>
    <row r="22" spans="1:6" ht="24" customHeight="1" x14ac:dyDescent="0.15">
      <c r="A22" s="115"/>
      <c r="B22" s="116"/>
      <c r="C22" s="116"/>
      <c r="D22" s="116"/>
      <c r="E22" s="116"/>
      <c r="F22" s="117"/>
    </row>
    <row r="23" spans="1:6" ht="24" customHeight="1" x14ac:dyDescent="0.15">
      <c r="A23" s="115"/>
      <c r="B23" s="116"/>
      <c r="C23" s="116"/>
      <c r="D23" s="116"/>
      <c r="E23" s="116"/>
      <c r="F23" s="117"/>
    </row>
    <row r="24" spans="1:6" ht="24" customHeight="1" x14ac:dyDescent="0.15">
      <c r="A24" s="115"/>
      <c r="B24" s="116"/>
      <c r="C24" s="116"/>
      <c r="D24" s="116"/>
      <c r="E24" s="116"/>
      <c r="F24" s="117"/>
    </row>
    <row r="25" spans="1:6" ht="24" customHeight="1" x14ac:dyDescent="0.15">
      <c r="A25" s="115"/>
      <c r="B25" s="116"/>
      <c r="C25" s="116"/>
      <c r="D25" s="116"/>
      <c r="E25" s="116"/>
      <c r="F25" s="117"/>
    </row>
    <row r="26" spans="1:6" ht="24" customHeight="1" x14ac:dyDescent="0.15">
      <c r="A26" s="115"/>
      <c r="B26" s="116"/>
      <c r="C26" s="116"/>
      <c r="D26" s="116"/>
      <c r="E26" s="116"/>
      <c r="F26" s="117"/>
    </row>
    <row r="27" spans="1:6" ht="24" customHeight="1" x14ac:dyDescent="0.15">
      <c r="A27" s="115"/>
      <c r="B27" s="116"/>
      <c r="C27" s="116"/>
      <c r="D27" s="116"/>
      <c r="E27" s="116"/>
      <c r="F27" s="117"/>
    </row>
    <row r="28" spans="1:6" ht="24" customHeight="1" thickBot="1" x14ac:dyDescent="0.2">
      <c r="A28" s="119"/>
      <c r="B28" s="120"/>
      <c r="C28" s="120"/>
      <c r="D28" s="120"/>
      <c r="E28" s="120"/>
      <c r="F28" s="121"/>
    </row>
    <row r="29" spans="1:6" x14ac:dyDescent="0.15">
      <c r="F29" s="122"/>
    </row>
  </sheetData>
  <mergeCells count="3">
    <mergeCell ref="A1:F1"/>
    <mergeCell ref="E2:F2"/>
    <mergeCell ref="C5:D5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H241"/>
  <sheetViews>
    <sheetView view="pageBreakPreview" zoomScale="115" zoomScaleNormal="100" zoomScaleSheetLayoutView="115" workbookViewId="0">
      <selection activeCell="D18" sqref="D18"/>
    </sheetView>
  </sheetViews>
  <sheetFormatPr defaultColWidth="8.88671875" defaultRowHeight="13.5" x14ac:dyDescent="0.15"/>
  <cols>
    <col min="1" max="1" width="10.21875" style="11" customWidth="1"/>
    <col min="2" max="2" width="14" style="11" customWidth="1"/>
    <col min="3" max="3" width="16.88671875" style="35" customWidth="1"/>
    <col min="4" max="4" width="18.77734375" style="12" customWidth="1"/>
    <col min="5" max="5" width="17.88671875" style="36" customWidth="1"/>
    <col min="6" max="6" width="10.88671875" style="11" bestFit="1" customWidth="1"/>
    <col min="7" max="7" width="5.77734375" style="11" customWidth="1"/>
    <col min="8" max="8" width="10" style="11" bestFit="1" customWidth="1"/>
    <col min="9" max="9" width="10.109375" style="11" customWidth="1"/>
    <col min="10" max="16384" width="8.88671875" style="11"/>
  </cols>
  <sheetData>
    <row r="1" spans="1:8" ht="39" customHeight="1" x14ac:dyDescent="0.15">
      <c r="A1" s="514" t="s">
        <v>73</v>
      </c>
      <c r="B1" s="514"/>
      <c r="C1" s="514"/>
      <c r="D1" s="514"/>
      <c r="E1" s="514"/>
      <c r="F1" s="514"/>
    </row>
    <row r="2" spans="1:8" s="16" customFormat="1" ht="27.75" customHeight="1" thickBot="1" x14ac:dyDescent="0.2">
      <c r="A2" s="12" t="s">
        <v>262</v>
      </c>
      <c r="B2" s="13"/>
      <c r="C2" s="14"/>
      <c r="D2" s="13"/>
      <c r="E2" s="15"/>
      <c r="F2" s="16" t="s">
        <v>15</v>
      </c>
    </row>
    <row r="3" spans="1:8" s="16" customFormat="1" ht="29.25" customHeight="1" thickBot="1" x14ac:dyDescent="0.2">
      <c r="A3" s="17" t="s">
        <v>53</v>
      </c>
      <c r="B3" s="18" t="s">
        <v>54</v>
      </c>
      <c r="C3" s="19" t="s">
        <v>55</v>
      </c>
      <c r="D3" s="522" t="s">
        <v>56</v>
      </c>
      <c r="E3" s="523"/>
      <c r="F3" s="20" t="s">
        <v>57</v>
      </c>
    </row>
    <row r="4" spans="1:8" s="16" customFormat="1" ht="27" customHeight="1" x14ac:dyDescent="0.15">
      <c r="A4" s="585" t="s">
        <v>146</v>
      </c>
      <c r="B4" s="586" t="s">
        <v>74</v>
      </c>
      <c r="C4" s="587">
        <f>E9</f>
        <v>4707854210</v>
      </c>
      <c r="D4" s="21" t="s">
        <v>60</v>
      </c>
      <c r="E4" s="22">
        <v>4104450993</v>
      </c>
      <c r="F4" s="23"/>
    </row>
    <row r="5" spans="1:8" s="16" customFormat="1" ht="27" customHeight="1" x14ac:dyDescent="0.15">
      <c r="A5" s="588"/>
      <c r="B5" s="589"/>
      <c r="C5" s="590"/>
      <c r="D5" s="591" t="s">
        <v>238</v>
      </c>
      <c r="E5" s="592">
        <v>280687240</v>
      </c>
      <c r="F5" s="593"/>
    </row>
    <row r="6" spans="1:8" s="16" customFormat="1" ht="27" customHeight="1" x14ac:dyDescent="0.15">
      <c r="A6" s="588"/>
      <c r="B6" s="589"/>
      <c r="C6" s="590"/>
      <c r="D6" s="591" t="s">
        <v>237</v>
      </c>
      <c r="E6" s="592">
        <v>99179690</v>
      </c>
      <c r="F6" s="593"/>
    </row>
    <row r="7" spans="1:8" s="16" customFormat="1" ht="27" customHeight="1" x14ac:dyDescent="0.15">
      <c r="A7" s="588"/>
      <c r="B7" s="589"/>
      <c r="C7" s="590"/>
      <c r="D7" s="591" t="s">
        <v>58</v>
      </c>
      <c r="E7" s="592">
        <v>69096287</v>
      </c>
      <c r="F7" s="593"/>
    </row>
    <row r="8" spans="1:8" s="16" customFormat="1" ht="27" customHeight="1" thickBot="1" x14ac:dyDescent="0.2">
      <c r="A8" s="588"/>
      <c r="B8" s="589"/>
      <c r="C8" s="590"/>
      <c r="D8" s="591" t="s">
        <v>212</v>
      </c>
      <c r="E8" s="592">
        <v>154440000</v>
      </c>
      <c r="F8" s="593"/>
    </row>
    <row r="9" spans="1:8" s="16" customFormat="1" ht="30.75" customHeight="1" thickTop="1" thickBot="1" x14ac:dyDescent="0.2">
      <c r="A9" s="519" t="s">
        <v>59</v>
      </c>
      <c r="B9" s="520"/>
      <c r="C9" s="521"/>
      <c r="D9" s="24"/>
      <c r="E9" s="25">
        <f>SUM(E4:E8)</f>
        <v>4707854210</v>
      </c>
      <c r="F9" s="26"/>
    </row>
    <row r="10" spans="1:8" s="16" customFormat="1" ht="31.5" customHeight="1" x14ac:dyDescent="0.15">
      <c r="C10" s="27"/>
      <c r="D10" s="518" t="s">
        <v>216</v>
      </c>
      <c r="E10" s="518"/>
      <c r="F10" s="518"/>
    </row>
    <row r="11" spans="1:8" s="28" customFormat="1" ht="15.95" customHeight="1" x14ac:dyDescent="0.15">
      <c r="C11" s="29"/>
      <c r="D11" s="30"/>
      <c r="E11" s="31"/>
      <c r="F11" s="32"/>
    </row>
    <row r="12" spans="1:8" s="28" customFormat="1" ht="15.95" customHeight="1" x14ac:dyDescent="0.15">
      <c r="C12" s="29"/>
      <c r="D12" s="30"/>
      <c r="E12" s="31"/>
      <c r="F12" s="32"/>
    </row>
    <row r="13" spans="1:8" s="28" customFormat="1" ht="15.95" customHeight="1" x14ac:dyDescent="0.15">
      <c r="C13" s="29"/>
      <c r="D13" s="30"/>
      <c r="E13" s="31"/>
      <c r="F13" s="32"/>
      <c r="G13" s="16"/>
      <c r="H13" s="33"/>
    </row>
    <row r="14" spans="1:8" s="28" customFormat="1" ht="15.95" customHeight="1" x14ac:dyDescent="0.15">
      <c r="C14" s="29"/>
      <c r="D14" s="30"/>
      <c r="E14" s="31"/>
      <c r="F14" s="32"/>
      <c r="G14" s="16"/>
      <c r="H14" s="33"/>
    </row>
    <row r="15" spans="1:8" s="28" customFormat="1" ht="15.95" customHeight="1" x14ac:dyDescent="0.15">
      <c r="C15" s="29"/>
      <c r="D15" s="30"/>
      <c r="E15" s="31"/>
      <c r="F15" s="32"/>
      <c r="G15" s="16"/>
      <c r="H15" s="33"/>
    </row>
    <row r="16" spans="1:8" s="28" customFormat="1" ht="15.95" customHeight="1" x14ac:dyDescent="0.15">
      <c r="C16" s="29"/>
      <c r="D16" s="30"/>
      <c r="E16" s="31"/>
      <c r="G16" s="16"/>
      <c r="H16" s="33"/>
    </row>
    <row r="17" spans="3:8" s="28" customFormat="1" ht="15.95" customHeight="1" x14ac:dyDescent="0.15">
      <c r="C17" s="29"/>
      <c r="D17" s="30"/>
      <c r="E17" s="31"/>
      <c r="G17" s="16"/>
      <c r="H17" s="34"/>
    </row>
    <row r="18" spans="3:8" s="28" customFormat="1" ht="15.95" customHeight="1" x14ac:dyDescent="0.15">
      <c r="C18" s="29"/>
      <c r="D18" s="30"/>
      <c r="E18" s="31"/>
    </row>
    <row r="19" spans="3:8" s="28" customFormat="1" ht="15.95" customHeight="1" x14ac:dyDescent="0.15">
      <c r="C19" s="29"/>
      <c r="D19" s="30"/>
      <c r="E19" s="31"/>
    </row>
    <row r="20" spans="3:8" s="28" customFormat="1" ht="15.95" customHeight="1" x14ac:dyDescent="0.15">
      <c r="C20" s="29"/>
      <c r="D20" s="30"/>
      <c r="E20" s="31"/>
    </row>
    <row r="21" spans="3:8" s="28" customFormat="1" ht="15.95" customHeight="1" x14ac:dyDescent="0.15">
      <c r="C21" s="29"/>
      <c r="D21" s="30"/>
      <c r="E21" s="31"/>
    </row>
    <row r="22" spans="3:8" s="28" customFormat="1" ht="15.95" customHeight="1" x14ac:dyDescent="0.15">
      <c r="C22" s="29"/>
      <c r="D22" s="30"/>
      <c r="E22" s="31"/>
    </row>
    <row r="23" spans="3:8" s="28" customFormat="1" ht="15.95" customHeight="1" x14ac:dyDescent="0.15">
      <c r="C23" s="29"/>
      <c r="D23" s="30"/>
      <c r="E23" s="31"/>
    </row>
    <row r="24" spans="3:8" s="28" customFormat="1" ht="15.95" customHeight="1" x14ac:dyDescent="0.15">
      <c r="C24" s="29"/>
      <c r="D24" s="30"/>
      <c r="E24" s="31"/>
    </row>
    <row r="25" spans="3:8" s="28" customFormat="1" ht="15.95" customHeight="1" x14ac:dyDescent="0.15">
      <c r="C25" s="29"/>
      <c r="D25" s="30"/>
      <c r="E25" s="31"/>
    </row>
    <row r="26" spans="3:8" s="28" customFormat="1" ht="15.95" customHeight="1" x14ac:dyDescent="0.15">
      <c r="C26" s="29"/>
      <c r="D26" s="30"/>
      <c r="E26" s="31"/>
    </row>
    <row r="27" spans="3:8" s="28" customFormat="1" ht="15.95" customHeight="1" x14ac:dyDescent="0.15">
      <c r="C27" s="29"/>
      <c r="D27" s="30"/>
      <c r="E27" s="31"/>
    </row>
    <row r="28" spans="3:8" s="28" customFormat="1" ht="15.95" customHeight="1" x14ac:dyDescent="0.15">
      <c r="C28" s="29"/>
      <c r="D28" s="30"/>
      <c r="E28" s="31"/>
    </row>
    <row r="29" spans="3:8" s="28" customFormat="1" ht="15.95" customHeight="1" x14ac:dyDescent="0.15">
      <c r="C29" s="29"/>
      <c r="D29" s="30"/>
      <c r="E29" s="31"/>
    </row>
    <row r="30" spans="3:8" s="28" customFormat="1" ht="15.95" customHeight="1" x14ac:dyDescent="0.15">
      <c r="C30" s="29"/>
      <c r="D30" s="30"/>
      <c r="E30" s="31"/>
    </row>
    <row r="31" spans="3:8" s="28" customFormat="1" ht="15.95" customHeight="1" x14ac:dyDescent="0.15">
      <c r="C31" s="29"/>
      <c r="D31" s="30"/>
      <c r="E31" s="31"/>
    </row>
    <row r="32" spans="3:8" s="28" customFormat="1" ht="15.95" customHeight="1" x14ac:dyDescent="0.15">
      <c r="C32" s="29"/>
      <c r="D32" s="30"/>
      <c r="E32" s="31"/>
    </row>
    <row r="33" spans="3:5" s="28" customFormat="1" ht="15.95" customHeight="1" x14ac:dyDescent="0.15">
      <c r="C33" s="29"/>
      <c r="D33" s="30"/>
      <c r="E33" s="31"/>
    </row>
    <row r="34" spans="3:5" s="28" customFormat="1" ht="15.95" customHeight="1" x14ac:dyDescent="0.15">
      <c r="C34" s="29"/>
      <c r="D34" s="30"/>
      <c r="E34" s="31"/>
    </row>
    <row r="35" spans="3:5" s="28" customFormat="1" ht="15.95" customHeight="1" x14ac:dyDescent="0.15">
      <c r="C35" s="29"/>
      <c r="D35" s="30"/>
      <c r="E35" s="31"/>
    </row>
    <row r="36" spans="3:5" s="28" customFormat="1" ht="15.95" customHeight="1" x14ac:dyDescent="0.15">
      <c r="C36" s="29"/>
      <c r="D36" s="30"/>
      <c r="E36" s="31"/>
    </row>
    <row r="37" spans="3:5" s="28" customFormat="1" ht="15.95" customHeight="1" x14ac:dyDescent="0.15">
      <c r="C37" s="29"/>
      <c r="D37" s="30"/>
      <c r="E37" s="31"/>
    </row>
    <row r="38" spans="3:5" s="28" customFormat="1" ht="15.95" customHeight="1" x14ac:dyDescent="0.15">
      <c r="C38" s="29"/>
      <c r="D38" s="30"/>
      <c r="E38" s="31"/>
    </row>
    <row r="39" spans="3:5" ht="15.95" customHeight="1" x14ac:dyDescent="0.15"/>
    <row r="40" spans="3:5" ht="15.95" customHeight="1" x14ac:dyDescent="0.15"/>
    <row r="41" spans="3:5" ht="15.95" customHeight="1" x14ac:dyDescent="0.15"/>
    <row r="42" spans="3:5" ht="15.95" customHeight="1" x14ac:dyDescent="0.15"/>
    <row r="43" spans="3:5" ht="15.95" customHeight="1" x14ac:dyDescent="0.15"/>
    <row r="44" spans="3:5" ht="15.95" customHeight="1" x14ac:dyDescent="0.15"/>
    <row r="45" spans="3:5" ht="15.95" customHeight="1" x14ac:dyDescent="0.15"/>
    <row r="46" spans="3:5" ht="15.95" customHeight="1" x14ac:dyDescent="0.15"/>
    <row r="47" spans="3:5" ht="15.95" customHeight="1" x14ac:dyDescent="0.15"/>
    <row r="48" spans="3:5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15.95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15.95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15.95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</sheetData>
  <mergeCells count="7">
    <mergeCell ref="D10:F10"/>
    <mergeCell ref="A9:C9"/>
    <mergeCell ref="A1:F1"/>
    <mergeCell ref="D3:E3"/>
    <mergeCell ref="A4:A8"/>
    <mergeCell ref="B4:B8"/>
    <mergeCell ref="C4:C8"/>
  </mergeCells>
  <phoneticPr fontId="3" type="noConversion"/>
  <printOptions horizontalCentered="1"/>
  <pageMargins left="0.43307086614173229" right="0.51181102362204722" top="0.47244094488188981" bottom="0.35433070866141736" header="0.31496062992125984" footer="0.23622047244094491"/>
  <pageSetup paperSize="9" scale="8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G61"/>
  <sheetViews>
    <sheetView view="pageBreakPreview" zoomScale="115" zoomScaleNormal="100" zoomScaleSheetLayoutView="115" workbookViewId="0">
      <selection activeCell="F18" sqref="F18"/>
    </sheetView>
  </sheetViews>
  <sheetFormatPr defaultRowHeight="13.5" x14ac:dyDescent="0.15"/>
  <cols>
    <col min="1" max="1" width="12.88671875" style="104" customWidth="1"/>
    <col min="2" max="2" width="13.21875" style="79" customWidth="1"/>
    <col min="3" max="3" width="29.77734375" style="79" customWidth="1"/>
    <col min="4" max="4" width="13.44140625" style="79" customWidth="1"/>
    <col min="5" max="5" width="13.33203125" style="79" customWidth="1"/>
    <col min="6" max="6" width="36.109375" style="104" customWidth="1"/>
    <col min="7" max="7" width="10.44140625" style="79" bestFit="1" customWidth="1"/>
    <col min="8" max="256" width="8.88671875" style="79"/>
    <col min="257" max="257" width="12.88671875" style="79" customWidth="1"/>
    <col min="258" max="258" width="13.21875" style="79" customWidth="1"/>
    <col min="259" max="259" width="31.33203125" style="79" customWidth="1"/>
    <col min="260" max="260" width="13.44140625" style="79" customWidth="1"/>
    <col min="261" max="261" width="13.33203125" style="79" customWidth="1"/>
    <col min="262" max="262" width="9.77734375" style="79" customWidth="1"/>
    <col min="263" max="263" width="10.44140625" style="79" bestFit="1" customWidth="1"/>
    <col min="264" max="512" width="8.88671875" style="79"/>
    <col min="513" max="513" width="12.88671875" style="79" customWidth="1"/>
    <col min="514" max="514" width="13.21875" style="79" customWidth="1"/>
    <col min="515" max="515" width="31.33203125" style="79" customWidth="1"/>
    <col min="516" max="516" width="13.44140625" style="79" customWidth="1"/>
    <col min="517" max="517" width="13.33203125" style="79" customWidth="1"/>
    <col min="518" max="518" width="9.77734375" style="79" customWidth="1"/>
    <col min="519" max="519" width="10.44140625" style="79" bestFit="1" customWidth="1"/>
    <col min="520" max="768" width="8.88671875" style="79"/>
    <col min="769" max="769" width="12.88671875" style="79" customWidth="1"/>
    <col min="770" max="770" width="13.21875" style="79" customWidth="1"/>
    <col min="771" max="771" width="31.33203125" style="79" customWidth="1"/>
    <col min="772" max="772" width="13.44140625" style="79" customWidth="1"/>
    <col min="773" max="773" width="13.33203125" style="79" customWidth="1"/>
    <col min="774" max="774" width="9.77734375" style="79" customWidth="1"/>
    <col min="775" max="775" width="10.44140625" style="79" bestFit="1" customWidth="1"/>
    <col min="776" max="1024" width="8.88671875" style="79"/>
    <col min="1025" max="1025" width="12.88671875" style="79" customWidth="1"/>
    <col min="1026" max="1026" width="13.21875" style="79" customWidth="1"/>
    <col min="1027" max="1027" width="31.33203125" style="79" customWidth="1"/>
    <col min="1028" max="1028" width="13.44140625" style="79" customWidth="1"/>
    <col min="1029" max="1029" width="13.33203125" style="79" customWidth="1"/>
    <col min="1030" max="1030" width="9.77734375" style="79" customWidth="1"/>
    <col min="1031" max="1031" width="10.44140625" style="79" bestFit="1" customWidth="1"/>
    <col min="1032" max="1280" width="8.88671875" style="79"/>
    <col min="1281" max="1281" width="12.88671875" style="79" customWidth="1"/>
    <col min="1282" max="1282" width="13.21875" style="79" customWidth="1"/>
    <col min="1283" max="1283" width="31.33203125" style="79" customWidth="1"/>
    <col min="1284" max="1284" width="13.44140625" style="79" customWidth="1"/>
    <col min="1285" max="1285" width="13.33203125" style="79" customWidth="1"/>
    <col min="1286" max="1286" width="9.77734375" style="79" customWidth="1"/>
    <col min="1287" max="1287" width="10.44140625" style="79" bestFit="1" customWidth="1"/>
    <col min="1288" max="1536" width="8.88671875" style="79"/>
    <col min="1537" max="1537" width="12.88671875" style="79" customWidth="1"/>
    <col min="1538" max="1538" width="13.21875" style="79" customWidth="1"/>
    <col min="1539" max="1539" width="31.33203125" style="79" customWidth="1"/>
    <col min="1540" max="1540" width="13.44140625" style="79" customWidth="1"/>
    <col min="1541" max="1541" width="13.33203125" style="79" customWidth="1"/>
    <col min="1542" max="1542" width="9.77734375" style="79" customWidth="1"/>
    <col min="1543" max="1543" width="10.44140625" style="79" bestFit="1" customWidth="1"/>
    <col min="1544" max="1792" width="8.88671875" style="79"/>
    <col min="1793" max="1793" width="12.88671875" style="79" customWidth="1"/>
    <col min="1794" max="1794" width="13.21875" style="79" customWidth="1"/>
    <col min="1795" max="1795" width="31.33203125" style="79" customWidth="1"/>
    <col min="1796" max="1796" width="13.44140625" style="79" customWidth="1"/>
    <col min="1797" max="1797" width="13.33203125" style="79" customWidth="1"/>
    <col min="1798" max="1798" width="9.77734375" style="79" customWidth="1"/>
    <col min="1799" max="1799" width="10.44140625" style="79" bestFit="1" customWidth="1"/>
    <col min="1800" max="2048" width="8.88671875" style="79"/>
    <col min="2049" max="2049" width="12.88671875" style="79" customWidth="1"/>
    <col min="2050" max="2050" width="13.21875" style="79" customWidth="1"/>
    <col min="2051" max="2051" width="31.33203125" style="79" customWidth="1"/>
    <col min="2052" max="2052" width="13.44140625" style="79" customWidth="1"/>
    <col min="2053" max="2053" width="13.33203125" style="79" customWidth="1"/>
    <col min="2054" max="2054" width="9.77734375" style="79" customWidth="1"/>
    <col min="2055" max="2055" width="10.44140625" style="79" bestFit="1" customWidth="1"/>
    <col min="2056" max="2304" width="8.88671875" style="79"/>
    <col min="2305" max="2305" width="12.88671875" style="79" customWidth="1"/>
    <col min="2306" max="2306" width="13.21875" style="79" customWidth="1"/>
    <col min="2307" max="2307" width="31.33203125" style="79" customWidth="1"/>
    <col min="2308" max="2308" width="13.44140625" style="79" customWidth="1"/>
    <col min="2309" max="2309" width="13.33203125" style="79" customWidth="1"/>
    <col min="2310" max="2310" width="9.77734375" style="79" customWidth="1"/>
    <col min="2311" max="2311" width="10.44140625" style="79" bestFit="1" customWidth="1"/>
    <col min="2312" max="2560" width="8.88671875" style="79"/>
    <col min="2561" max="2561" width="12.88671875" style="79" customWidth="1"/>
    <col min="2562" max="2562" width="13.21875" style="79" customWidth="1"/>
    <col min="2563" max="2563" width="31.33203125" style="79" customWidth="1"/>
    <col min="2564" max="2564" width="13.44140625" style="79" customWidth="1"/>
    <col min="2565" max="2565" width="13.33203125" style="79" customWidth="1"/>
    <col min="2566" max="2566" width="9.77734375" style="79" customWidth="1"/>
    <col min="2567" max="2567" width="10.44140625" style="79" bestFit="1" customWidth="1"/>
    <col min="2568" max="2816" width="8.88671875" style="79"/>
    <col min="2817" max="2817" width="12.88671875" style="79" customWidth="1"/>
    <col min="2818" max="2818" width="13.21875" style="79" customWidth="1"/>
    <col min="2819" max="2819" width="31.33203125" style="79" customWidth="1"/>
    <col min="2820" max="2820" width="13.44140625" style="79" customWidth="1"/>
    <col min="2821" max="2821" width="13.33203125" style="79" customWidth="1"/>
    <col min="2822" max="2822" width="9.77734375" style="79" customWidth="1"/>
    <col min="2823" max="2823" width="10.44140625" style="79" bestFit="1" customWidth="1"/>
    <col min="2824" max="3072" width="8.88671875" style="79"/>
    <col min="3073" max="3073" width="12.88671875" style="79" customWidth="1"/>
    <col min="3074" max="3074" width="13.21875" style="79" customWidth="1"/>
    <col min="3075" max="3075" width="31.33203125" style="79" customWidth="1"/>
    <col min="3076" max="3076" width="13.44140625" style="79" customWidth="1"/>
    <col min="3077" max="3077" width="13.33203125" style="79" customWidth="1"/>
    <col min="3078" max="3078" width="9.77734375" style="79" customWidth="1"/>
    <col min="3079" max="3079" width="10.44140625" style="79" bestFit="1" customWidth="1"/>
    <col min="3080" max="3328" width="8.88671875" style="79"/>
    <col min="3329" max="3329" width="12.88671875" style="79" customWidth="1"/>
    <col min="3330" max="3330" width="13.21875" style="79" customWidth="1"/>
    <col min="3331" max="3331" width="31.33203125" style="79" customWidth="1"/>
    <col min="3332" max="3332" width="13.44140625" style="79" customWidth="1"/>
    <col min="3333" max="3333" width="13.33203125" style="79" customWidth="1"/>
    <col min="3334" max="3334" width="9.77734375" style="79" customWidth="1"/>
    <col min="3335" max="3335" width="10.44140625" style="79" bestFit="1" customWidth="1"/>
    <col min="3336" max="3584" width="8.88671875" style="79"/>
    <col min="3585" max="3585" width="12.88671875" style="79" customWidth="1"/>
    <col min="3586" max="3586" width="13.21875" style="79" customWidth="1"/>
    <col min="3587" max="3587" width="31.33203125" style="79" customWidth="1"/>
    <col min="3588" max="3588" width="13.44140625" style="79" customWidth="1"/>
    <col min="3589" max="3589" width="13.33203125" style="79" customWidth="1"/>
    <col min="3590" max="3590" width="9.77734375" style="79" customWidth="1"/>
    <col min="3591" max="3591" width="10.44140625" style="79" bestFit="1" customWidth="1"/>
    <col min="3592" max="3840" width="8.88671875" style="79"/>
    <col min="3841" max="3841" width="12.88671875" style="79" customWidth="1"/>
    <col min="3842" max="3842" width="13.21875" style="79" customWidth="1"/>
    <col min="3843" max="3843" width="31.33203125" style="79" customWidth="1"/>
    <col min="3844" max="3844" width="13.44140625" style="79" customWidth="1"/>
    <col min="3845" max="3845" width="13.33203125" style="79" customWidth="1"/>
    <col min="3846" max="3846" width="9.77734375" style="79" customWidth="1"/>
    <col min="3847" max="3847" width="10.44140625" style="79" bestFit="1" customWidth="1"/>
    <col min="3848" max="4096" width="8.88671875" style="79"/>
    <col min="4097" max="4097" width="12.88671875" style="79" customWidth="1"/>
    <col min="4098" max="4098" width="13.21875" style="79" customWidth="1"/>
    <col min="4099" max="4099" width="31.33203125" style="79" customWidth="1"/>
    <col min="4100" max="4100" width="13.44140625" style="79" customWidth="1"/>
    <col min="4101" max="4101" width="13.33203125" style="79" customWidth="1"/>
    <col min="4102" max="4102" width="9.77734375" style="79" customWidth="1"/>
    <col min="4103" max="4103" width="10.44140625" style="79" bestFit="1" customWidth="1"/>
    <col min="4104" max="4352" width="8.88671875" style="79"/>
    <col min="4353" max="4353" width="12.88671875" style="79" customWidth="1"/>
    <col min="4354" max="4354" width="13.21875" style="79" customWidth="1"/>
    <col min="4355" max="4355" width="31.33203125" style="79" customWidth="1"/>
    <col min="4356" max="4356" width="13.44140625" style="79" customWidth="1"/>
    <col min="4357" max="4357" width="13.33203125" style="79" customWidth="1"/>
    <col min="4358" max="4358" width="9.77734375" style="79" customWidth="1"/>
    <col min="4359" max="4359" width="10.44140625" style="79" bestFit="1" customWidth="1"/>
    <col min="4360" max="4608" width="8.88671875" style="79"/>
    <col min="4609" max="4609" width="12.88671875" style="79" customWidth="1"/>
    <col min="4610" max="4610" width="13.21875" style="79" customWidth="1"/>
    <col min="4611" max="4611" width="31.33203125" style="79" customWidth="1"/>
    <col min="4612" max="4612" width="13.44140625" style="79" customWidth="1"/>
    <col min="4613" max="4613" width="13.33203125" style="79" customWidth="1"/>
    <col min="4614" max="4614" width="9.77734375" style="79" customWidth="1"/>
    <col min="4615" max="4615" width="10.44140625" style="79" bestFit="1" customWidth="1"/>
    <col min="4616" max="4864" width="8.88671875" style="79"/>
    <col min="4865" max="4865" width="12.88671875" style="79" customWidth="1"/>
    <col min="4866" max="4866" width="13.21875" style="79" customWidth="1"/>
    <col min="4867" max="4867" width="31.33203125" style="79" customWidth="1"/>
    <col min="4868" max="4868" width="13.44140625" style="79" customWidth="1"/>
    <col min="4869" max="4869" width="13.33203125" style="79" customWidth="1"/>
    <col min="4870" max="4870" width="9.77734375" style="79" customWidth="1"/>
    <col min="4871" max="4871" width="10.44140625" style="79" bestFit="1" customWidth="1"/>
    <col min="4872" max="5120" width="8.88671875" style="79"/>
    <col min="5121" max="5121" width="12.88671875" style="79" customWidth="1"/>
    <col min="5122" max="5122" width="13.21875" style="79" customWidth="1"/>
    <col min="5123" max="5123" width="31.33203125" style="79" customWidth="1"/>
    <col min="5124" max="5124" width="13.44140625" style="79" customWidth="1"/>
    <col min="5125" max="5125" width="13.33203125" style="79" customWidth="1"/>
    <col min="5126" max="5126" width="9.77734375" style="79" customWidth="1"/>
    <col min="5127" max="5127" width="10.44140625" style="79" bestFit="1" customWidth="1"/>
    <col min="5128" max="5376" width="8.88671875" style="79"/>
    <col min="5377" max="5377" width="12.88671875" style="79" customWidth="1"/>
    <col min="5378" max="5378" width="13.21875" style="79" customWidth="1"/>
    <col min="5379" max="5379" width="31.33203125" style="79" customWidth="1"/>
    <col min="5380" max="5380" width="13.44140625" style="79" customWidth="1"/>
    <col min="5381" max="5381" width="13.33203125" style="79" customWidth="1"/>
    <col min="5382" max="5382" width="9.77734375" style="79" customWidth="1"/>
    <col min="5383" max="5383" width="10.44140625" style="79" bestFit="1" customWidth="1"/>
    <col min="5384" max="5632" width="8.88671875" style="79"/>
    <col min="5633" max="5633" width="12.88671875" style="79" customWidth="1"/>
    <col min="5634" max="5634" width="13.21875" style="79" customWidth="1"/>
    <col min="5635" max="5635" width="31.33203125" style="79" customWidth="1"/>
    <col min="5636" max="5636" width="13.44140625" style="79" customWidth="1"/>
    <col min="5637" max="5637" width="13.33203125" style="79" customWidth="1"/>
    <col min="5638" max="5638" width="9.77734375" style="79" customWidth="1"/>
    <col min="5639" max="5639" width="10.44140625" style="79" bestFit="1" customWidth="1"/>
    <col min="5640" max="5888" width="8.88671875" style="79"/>
    <col min="5889" max="5889" width="12.88671875" style="79" customWidth="1"/>
    <col min="5890" max="5890" width="13.21875" style="79" customWidth="1"/>
    <col min="5891" max="5891" width="31.33203125" style="79" customWidth="1"/>
    <col min="5892" max="5892" width="13.44140625" style="79" customWidth="1"/>
    <col min="5893" max="5893" width="13.33203125" style="79" customWidth="1"/>
    <col min="5894" max="5894" width="9.77734375" style="79" customWidth="1"/>
    <col min="5895" max="5895" width="10.44140625" style="79" bestFit="1" customWidth="1"/>
    <col min="5896" max="6144" width="8.88671875" style="79"/>
    <col min="6145" max="6145" width="12.88671875" style="79" customWidth="1"/>
    <col min="6146" max="6146" width="13.21875" style="79" customWidth="1"/>
    <col min="6147" max="6147" width="31.33203125" style="79" customWidth="1"/>
    <col min="6148" max="6148" width="13.44140625" style="79" customWidth="1"/>
    <col min="6149" max="6149" width="13.33203125" style="79" customWidth="1"/>
    <col min="6150" max="6150" width="9.77734375" style="79" customWidth="1"/>
    <col min="6151" max="6151" width="10.44140625" style="79" bestFit="1" customWidth="1"/>
    <col min="6152" max="6400" width="8.88671875" style="79"/>
    <col min="6401" max="6401" width="12.88671875" style="79" customWidth="1"/>
    <col min="6402" max="6402" width="13.21875" style="79" customWidth="1"/>
    <col min="6403" max="6403" width="31.33203125" style="79" customWidth="1"/>
    <col min="6404" max="6404" width="13.44140625" style="79" customWidth="1"/>
    <col min="6405" max="6405" width="13.33203125" style="79" customWidth="1"/>
    <col min="6406" max="6406" width="9.77734375" style="79" customWidth="1"/>
    <col min="6407" max="6407" width="10.44140625" style="79" bestFit="1" customWidth="1"/>
    <col min="6408" max="6656" width="8.88671875" style="79"/>
    <col min="6657" max="6657" width="12.88671875" style="79" customWidth="1"/>
    <col min="6658" max="6658" width="13.21875" style="79" customWidth="1"/>
    <col min="6659" max="6659" width="31.33203125" style="79" customWidth="1"/>
    <col min="6660" max="6660" width="13.44140625" style="79" customWidth="1"/>
    <col min="6661" max="6661" width="13.33203125" style="79" customWidth="1"/>
    <col min="6662" max="6662" width="9.77734375" style="79" customWidth="1"/>
    <col min="6663" max="6663" width="10.44140625" style="79" bestFit="1" customWidth="1"/>
    <col min="6664" max="6912" width="8.88671875" style="79"/>
    <col min="6913" max="6913" width="12.88671875" style="79" customWidth="1"/>
    <col min="6914" max="6914" width="13.21875" style="79" customWidth="1"/>
    <col min="6915" max="6915" width="31.33203125" style="79" customWidth="1"/>
    <col min="6916" max="6916" width="13.44140625" style="79" customWidth="1"/>
    <col min="6917" max="6917" width="13.33203125" style="79" customWidth="1"/>
    <col min="6918" max="6918" width="9.77734375" style="79" customWidth="1"/>
    <col min="6919" max="6919" width="10.44140625" style="79" bestFit="1" customWidth="1"/>
    <col min="6920" max="7168" width="8.88671875" style="79"/>
    <col min="7169" max="7169" width="12.88671875" style="79" customWidth="1"/>
    <col min="7170" max="7170" width="13.21875" style="79" customWidth="1"/>
    <col min="7171" max="7171" width="31.33203125" style="79" customWidth="1"/>
    <col min="7172" max="7172" width="13.44140625" style="79" customWidth="1"/>
    <col min="7173" max="7173" width="13.33203125" style="79" customWidth="1"/>
    <col min="7174" max="7174" width="9.77734375" style="79" customWidth="1"/>
    <col min="7175" max="7175" width="10.44140625" style="79" bestFit="1" customWidth="1"/>
    <col min="7176" max="7424" width="8.88671875" style="79"/>
    <col min="7425" max="7425" width="12.88671875" style="79" customWidth="1"/>
    <col min="7426" max="7426" width="13.21875" style="79" customWidth="1"/>
    <col min="7427" max="7427" width="31.33203125" style="79" customWidth="1"/>
    <col min="7428" max="7428" width="13.44140625" style="79" customWidth="1"/>
    <col min="7429" max="7429" width="13.33203125" style="79" customWidth="1"/>
    <col min="7430" max="7430" width="9.77734375" style="79" customWidth="1"/>
    <col min="7431" max="7431" width="10.44140625" style="79" bestFit="1" customWidth="1"/>
    <col min="7432" max="7680" width="8.88671875" style="79"/>
    <col min="7681" max="7681" width="12.88671875" style="79" customWidth="1"/>
    <col min="7682" max="7682" width="13.21875" style="79" customWidth="1"/>
    <col min="7683" max="7683" width="31.33203125" style="79" customWidth="1"/>
    <col min="7684" max="7684" width="13.44140625" style="79" customWidth="1"/>
    <col min="7685" max="7685" width="13.33203125" style="79" customWidth="1"/>
    <col min="7686" max="7686" width="9.77734375" style="79" customWidth="1"/>
    <col min="7687" max="7687" width="10.44140625" style="79" bestFit="1" customWidth="1"/>
    <col min="7688" max="7936" width="8.88671875" style="79"/>
    <col min="7937" max="7937" width="12.88671875" style="79" customWidth="1"/>
    <col min="7938" max="7938" width="13.21875" style="79" customWidth="1"/>
    <col min="7939" max="7939" width="31.33203125" style="79" customWidth="1"/>
    <col min="7940" max="7940" width="13.44140625" style="79" customWidth="1"/>
    <col min="7941" max="7941" width="13.33203125" style="79" customWidth="1"/>
    <col min="7942" max="7942" width="9.77734375" style="79" customWidth="1"/>
    <col min="7943" max="7943" width="10.44140625" style="79" bestFit="1" customWidth="1"/>
    <col min="7944" max="8192" width="8.88671875" style="79"/>
    <col min="8193" max="8193" width="12.88671875" style="79" customWidth="1"/>
    <col min="8194" max="8194" width="13.21875" style="79" customWidth="1"/>
    <col min="8195" max="8195" width="31.33203125" style="79" customWidth="1"/>
    <col min="8196" max="8196" width="13.44140625" style="79" customWidth="1"/>
    <col min="8197" max="8197" width="13.33203125" style="79" customWidth="1"/>
    <col min="8198" max="8198" width="9.77734375" style="79" customWidth="1"/>
    <col min="8199" max="8199" width="10.44140625" style="79" bestFit="1" customWidth="1"/>
    <col min="8200" max="8448" width="8.88671875" style="79"/>
    <col min="8449" max="8449" width="12.88671875" style="79" customWidth="1"/>
    <col min="8450" max="8450" width="13.21875" style="79" customWidth="1"/>
    <col min="8451" max="8451" width="31.33203125" style="79" customWidth="1"/>
    <col min="8452" max="8452" width="13.44140625" style="79" customWidth="1"/>
    <col min="8453" max="8453" width="13.33203125" style="79" customWidth="1"/>
    <col min="8454" max="8454" width="9.77734375" style="79" customWidth="1"/>
    <col min="8455" max="8455" width="10.44140625" style="79" bestFit="1" customWidth="1"/>
    <col min="8456" max="8704" width="8.88671875" style="79"/>
    <col min="8705" max="8705" width="12.88671875" style="79" customWidth="1"/>
    <col min="8706" max="8706" width="13.21875" style="79" customWidth="1"/>
    <col min="8707" max="8707" width="31.33203125" style="79" customWidth="1"/>
    <col min="8708" max="8708" width="13.44140625" style="79" customWidth="1"/>
    <col min="8709" max="8709" width="13.33203125" style="79" customWidth="1"/>
    <col min="8710" max="8710" width="9.77734375" style="79" customWidth="1"/>
    <col min="8711" max="8711" width="10.44140625" style="79" bestFit="1" customWidth="1"/>
    <col min="8712" max="8960" width="8.88671875" style="79"/>
    <col min="8961" max="8961" width="12.88671875" style="79" customWidth="1"/>
    <col min="8962" max="8962" width="13.21875" style="79" customWidth="1"/>
    <col min="8963" max="8963" width="31.33203125" style="79" customWidth="1"/>
    <col min="8964" max="8964" width="13.44140625" style="79" customWidth="1"/>
    <col min="8965" max="8965" width="13.33203125" style="79" customWidth="1"/>
    <col min="8966" max="8966" width="9.77734375" style="79" customWidth="1"/>
    <col min="8967" max="8967" width="10.44140625" style="79" bestFit="1" customWidth="1"/>
    <col min="8968" max="9216" width="8.88671875" style="79"/>
    <col min="9217" max="9217" width="12.88671875" style="79" customWidth="1"/>
    <col min="9218" max="9218" width="13.21875" style="79" customWidth="1"/>
    <col min="9219" max="9219" width="31.33203125" style="79" customWidth="1"/>
    <col min="9220" max="9220" width="13.44140625" style="79" customWidth="1"/>
    <col min="9221" max="9221" width="13.33203125" style="79" customWidth="1"/>
    <col min="9222" max="9222" width="9.77734375" style="79" customWidth="1"/>
    <col min="9223" max="9223" width="10.44140625" style="79" bestFit="1" customWidth="1"/>
    <col min="9224" max="9472" width="8.88671875" style="79"/>
    <col min="9473" max="9473" width="12.88671875" style="79" customWidth="1"/>
    <col min="9474" max="9474" width="13.21875" style="79" customWidth="1"/>
    <col min="9475" max="9475" width="31.33203125" style="79" customWidth="1"/>
    <col min="9476" max="9476" width="13.44140625" style="79" customWidth="1"/>
    <col min="9477" max="9477" width="13.33203125" style="79" customWidth="1"/>
    <col min="9478" max="9478" width="9.77734375" style="79" customWidth="1"/>
    <col min="9479" max="9479" width="10.44140625" style="79" bestFit="1" customWidth="1"/>
    <col min="9480" max="9728" width="8.88671875" style="79"/>
    <col min="9729" max="9729" width="12.88671875" style="79" customWidth="1"/>
    <col min="9730" max="9730" width="13.21875" style="79" customWidth="1"/>
    <col min="9731" max="9731" width="31.33203125" style="79" customWidth="1"/>
    <col min="9732" max="9732" width="13.44140625" style="79" customWidth="1"/>
    <col min="9733" max="9733" width="13.33203125" style="79" customWidth="1"/>
    <col min="9734" max="9734" width="9.77734375" style="79" customWidth="1"/>
    <col min="9735" max="9735" width="10.44140625" style="79" bestFit="1" customWidth="1"/>
    <col min="9736" max="9984" width="8.88671875" style="79"/>
    <col min="9985" max="9985" width="12.88671875" style="79" customWidth="1"/>
    <col min="9986" max="9986" width="13.21875" style="79" customWidth="1"/>
    <col min="9987" max="9987" width="31.33203125" style="79" customWidth="1"/>
    <col min="9988" max="9988" width="13.44140625" style="79" customWidth="1"/>
    <col min="9989" max="9989" width="13.33203125" style="79" customWidth="1"/>
    <col min="9990" max="9990" width="9.77734375" style="79" customWidth="1"/>
    <col min="9991" max="9991" width="10.44140625" style="79" bestFit="1" customWidth="1"/>
    <col min="9992" max="10240" width="8.88671875" style="79"/>
    <col min="10241" max="10241" width="12.88671875" style="79" customWidth="1"/>
    <col min="10242" max="10242" width="13.21875" style="79" customWidth="1"/>
    <col min="10243" max="10243" width="31.33203125" style="79" customWidth="1"/>
    <col min="10244" max="10244" width="13.44140625" style="79" customWidth="1"/>
    <col min="10245" max="10245" width="13.33203125" style="79" customWidth="1"/>
    <col min="10246" max="10246" width="9.77734375" style="79" customWidth="1"/>
    <col min="10247" max="10247" width="10.44140625" style="79" bestFit="1" customWidth="1"/>
    <col min="10248" max="10496" width="8.88671875" style="79"/>
    <col min="10497" max="10497" width="12.88671875" style="79" customWidth="1"/>
    <col min="10498" max="10498" width="13.21875" style="79" customWidth="1"/>
    <col min="10499" max="10499" width="31.33203125" style="79" customWidth="1"/>
    <col min="10500" max="10500" width="13.44140625" style="79" customWidth="1"/>
    <col min="10501" max="10501" width="13.33203125" style="79" customWidth="1"/>
    <col min="10502" max="10502" width="9.77734375" style="79" customWidth="1"/>
    <col min="10503" max="10503" width="10.44140625" style="79" bestFit="1" customWidth="1"/>
    <col min="10504" max="10752" width="8.88671875" style="79"/>
    <col min="10753" max="10753" width="12.88671875" style="79" customWidth="1"/>
    <col min="10754" max="10754" width="13.21875" style="79" customWidth="1"/>
    <col min="10755" max="10755" width="31.33203125" style="79" customWidth="1"/>
    <col min="10756" max="10756" width="13.44140625" style="79" customWidth="1"/>
    <col min="10757" max="10757" width="13.33203125" style="79" customWidth="1"/>
    <col min="10758" max="10758" width="9.77734375" style="79" customWidth="1"/>
    <col min="10759" max="10759" width="10.44140625" style="79" bestFit="1" customWidth="1"/>
    <col min="10760" max="11008" width="8.88671875" style="79"/>
    <col min="11009" max="11009" width="12.88671875" style="79" customWidth="1"/>
    <col min="11010" max="11010" width="13.21875" style="79" customWidth="1"/>
    <col min="11011" max="11011" width="31.33203125" style="79" customWidth="1"/>
    <col min="11012" max="11012" width="13.44140625" style="79" customWidth="1"/>
    <col min="11013" max="11013" width="13.33203125" style="79" customWidth="1"/>
    <col min="11014" max="11014" width="9.77734375" style="79" customWidth="1"/>
    <col min="11015" max="11015" width="10.44140625" style="79" bestFit="1" customWidth="1"/>
    <col min="11016" max="11264" width="8.88671875" style="79"/>
    <col min="11265" max="11265" width="12.88671875" style="79" customWidth="1"/>
    <col min="11266" max="11266" width="13.21875" style="79" customWidth="1"/>
    <col min="11267" max="11267" width="31.33203125" style="79" customWidth="1"/>
    <col min="11268" max="11268" width="13.44140625" style="79" customWidth="1"/>
    <col min="11269" max="11269" width="13.33203125" style="79" customWidth="1"/>
    <col min="11270" max="11270" width="9.77734375" style="79" customWidth="1"/>
    <col min="11271" max="11271" width="10.44140625" style="79" bestFit="1" customWidth="1"/>
    <col min="11272" max="11520" width="8.88671875" style="79"/>
    <col min="11521" max="11521" width="12.88671875" style="79" customWidth="1"/>
    <col min="11522" max="11522" width="13.21875" style="79" customWidth="1"/>
    <col min="11523" max="11523" width="31.33203125" style="79" customWidth="1"/>
    <col min="11524" max="11524" width="13.44140625" style="79" customWidth="1"/>
    <col min="11525" max="11525" width="13.33203125" style="79" customWidth="1"/>
    <col min="11526" max="11526" width="9.77734375" style="79" customWidth="1"/>
    <col min="11527" max="11527" width="10.44140625" style="79" bestFit="1" customWidth="1"/>
    <col min="11528" max="11776" width="8.88671875" style="79"/>
    <col min="11777" max="11777" width="12.88671875" style="79" customWidth="1"/>
    <col min="11778" max="11778" width="13.21875" style="79" customWidth="1"/>
    <col min="11779" max="11779" width="31.33203125" style="79" customWidth="1"/>
    <col min="11780" max="11780" width="13.44140625" style="79" customWidth="1"/>
    <col min="11781" max="11781" width="13.33203125" style="79" customWidth="1"/>
    <col min="11782" max="11782" width="9.77734375" style="79" customWidth="1"/>
    <col min="11783" max="11783" width="10.44140625" style="79" bestFit="1" customWidth="1"/>
    <col min="11784" max="12032" width="8.88671875" style="79"/>
    <col min="12033" max="12033" width="12.88671875" style="79" customWidth="1"/>
    <col min="12034" max="12034" width="13.21875" style="79" customWidth="1"/>
    <col min="12035" max="12035" width="31.33203125" style="79" customWidth="1"/>
    <col min="12036" max="12036" width="13.44140625" style="79" customWidth="1"/>
    <col min="12037" max="12037" width="13.33203125" style="79" customWidth="1"/>
    <col min="12038" max="12038" width="9.77734375" style="79" customWidth="1"/>
    <col min="12039" max="12039" width="10.44140625" style="79" bestFit="1" customWidth="1"/>
    <col min="12040" max="12288" width="8.88671875" style="79"/>
    <col min="12289" max="12289" width="12.88671875" style="79" customWidth="1"/>
    <col min="12290" max="12290" width="13.21875" style="79" customWidth="1"/>
    <col min="12291" max="12291" width="31.33203125" style="79" customWidth="1"/>
    <col min="12292" max="12292" width="13.44140625" style="79" customWidth="1"/>
    <col min="12293" max="12293" width="13.33203125" style="79" customWidth="1"/>
    <col min="12294" max="12294" width="9.77734375" style="79" customWidth="1"/>
    <col min="12295" max="12295" width="10.44140625" style="79" bestFit="1" customWidth="1"/>
    <col min="12296" max="12544" width="8.88671875" style="79"/>
    <col min="12545" max="12545" width="12.88671875" style="79" customWidth="1"/>
    <col min="12546" max="12546" width="13.21875" style="79" customWidth="1"/>
    <col min="12547" max="12547" width="31.33203125" style="79" customWidth="1"/>
    <col min="12548" max="12548" width="13.44140625" style="79" customWidth="1"/>
    <col min="12549" max="12549" width="13.33203125" style="79" customWidth="1"/>
    <col min="12550" max="12550" width="9.77734375" style="79" customWidth="1"/>
    <col min="12551" max="12551" width="10.44140625" style="79" bestFit="1" customWidth="1"/>
    <col min="12552" max="12800" width="8.88671875" style="79"/>
    <col min="12801" max="12801" width="12.88671875" style="79" customWidth="1"/>
    <col min="12802" max="12802" width="13.21875" style="79" customWidth="1"/>
    <col min="12803" max="12803" width="31.33203125" style="79" customWidth="1"/>
    <col min="12804" max="12804" width="13.44140625" style="79" customWidth="1"/>
    <col min="12805" max="12805" width="13.33203125" style="79" customWidth="1"/>
    <col min="12806" max="12806" width="9.77734375" style="79" customWidth="1"/>
    <col min="12807" max="12807" width="10.44140625" style="79" bestFit="1" customWidth="1"/>
    <col min="12808" max="13056" width="8.88671875" style="79"/>
    <col min="13057" max="13057" width="12.88671875" style="79" customWidth="1"/>
    <col min="13058" max="13058" width="13.21875" style="79" customWidth="1"/>
    <col min="13059" max="13059" width="31.33203125" style="79" customWidth="1"/>
    <col min="13060" max="13060" width="13.44140625" style="79" customWidth="1"/>
    <col min="13061" max="13061" width="13.33203125" style="79" customWidth="1"/>
    <col min="13062" max="13062" width="9.77734375" style="79" customWidth="1"/>
    <col min="13063" max="13063" width="10.44140625" style="79" bestFit="1" customWidth="1"/>
    <col min="13064" max="13312" width="8.88671875" style="79"/>
    <col min="13313" max="13313" width="12.88671875" style="79" customWidth="1"/>
    <col min="13314" max="13314" width="13.21875" style="79" customWidth="1"/>
    <col min="13315" max="13315" width="31.33203125" style="79" customWidth="1"/>
    <col min="13316" max="13316" width="13.44140625" style="79" customWidth="1"/>
    <col min="13317" max="13317" width="13.33203125" style="79" customWidth="1"/>
    <col min="13318" max="13318" width="9.77734375" style="79" customWidth="1"/>
    <col min="13319" max="13319" width="10.44140625" style="79" bestFit="1" customWidth="1"/>
    <col min="13320" max="13568" width="8.88671875" style="79"/>
    <col min="13569" max="13569" width="12.88671875" style="79" customWidth="1"/>
    <col min="13570" max="13570" width="13.21875" style="79" customWidth="1"/>
    <col min="13571" max="13571" width="31.33203125" style="79" customWidth="1"/>
    <col min="13572" max="13572" width="13.44140625" style="79" customWidth="1"/>
    <col min="13573" max="13573" width="13.33203125" style="79" customWidth="1"/>
    <col min="13574" max="13574" width="9.77734375" style="79" customWidth="1"/>
    <col min="13575" max="13575" width="10.44140625" style="79" bestFit="1" customWidth="1"/>
    <col min="13576" max="13824" width="8.88671875" style="79"/>
    <col min="13825" max="13825" width="12.88671875" style="79" customWidth="1"/>
    <col min="13826" max="13826" width="13.21875" style="79" customWidth="1"/>
    <col min="13827" max="13827" width="31.33203125" style="79" customWidth="1"/>
    <col min="13828" max="13828" width="13.44140625" style="79" customWidth="1"/>
    <col min="13829" max="13829" width="13.33203125" style="79" customWidth="1"/>
    <col min="13830" max="13830" width="9.77734375" style="79" customWidth="1"/>
    <col min="13831" max="13831" width="10.44140625" style="79" bestFit="1" customWidth="1"/>
    <col min="13832" max="14080" width="8.88671875" style="79"/>
    <col min="14081" max="14081" width="12.88671875" style="79" customWidth="1"/>
    <col min="14082" max="14082" width="13.21875" style="79" customWidth="1"/>
    <col min="14083" max="14083" width="31.33203125" style="79" customWidth="1"/>
    <col min="14084" max="14084" width="13.44140625" style="79" customWidth="1"/>
    <col min="14085" max="14085" width="13.33203125" style="79" customWidth="1"/>
    <col min="14086" max="14086" width="9.77734375" style="79" customWidth="1"/>
    <col min="14087" max="14087" width="10.44140625" style="79" bestFit="1" customWidth="1"/>
    <col min="14088" max="14336" width="8.88671875" style="79"/>
    <col min="14337" max="14337" width="12.88671875" style="79" customWidth="1"/>
    <col min="14338" max="14338" width="13.21875" style="79" customWidth="1"/>
    <col min="14339" max="14339" width="31.33203125" style="79" customWidth="1"/>
    <col min="14340" max="14340" width="13.44140625" style="79" customWidth="1"/>
    <col min="14341" max="14341" width="13.33203125" style="79" customWidth="1"/>
    <col min="14342" max="14342" width="9.77734375" style="79" customWidth="1"/>
    <col min="14343" max="14343" width="10.44140625" style="79" bestFit="1" customWidth="1"/>
    <col min="14344" max="14592" width="8.88671875" style="79"/>
    <col min="14593" max="14593" width="12.88671875" style="79" customWidth="1"/>
    <col min="14594" max="14594" width="13.21875" style="79" customWidth="1"/>
    <col min="14595" max="14595" width="31.33203125" style="79" customWidth="1"/>
    <col min="14596" max="14596" width="13.44140625" style="79" customWidth="1"/>
    <col min="14597" max="14597" width="13.33203125" style="79" customWidth="1"/>
    <col min="14598" max="14598" width="9.77734375" style="79" customWidth="1"/>
    <col min="14599" max="14599" width="10.44140625" style="79" bestFit="1" customWidth="1"/>
    <col min="14600" max="14848" width="8.88671875" style="79"/>
    <col min="14849" max="14849" width="12.88671875" style="79" customWidth="1"/>
    <col min="14850" max="14850" width="13.21875" style="79" customWidth="1"/>
    <col min="14851" max="14851" width="31.33203125" style="79" customWidth="1"/>
    <col min="14852" max="14852" width="13.44140625" style="79" customWidth="1"/>
    <col min="14853" max="14853" width="13.33203125" style="79" customWidth="1"/>
    <col min="14854" max="14854" width="9.77734375" style="79" customWidth="1"/>
    <col min="14855" max="14855" width="10.44140625" style="79" bestFit="1" customWidth="1"/>
    <col min="14856" max="15104" width="8.88671875" style="79"/>
    <col min="15105" max="15105" width="12.88671875" style="79" customWidth="1"/>
    <col min="15106" max="15106" width="13.21875" style="79" customWidth="1"/>
    <col min="15107" max="15107" width="31.33203125" style="79" customWidth="1"/>
    <col min="15108" max="15108" width="13.44140625" style="79" customWidth="1"/>
    <col min="15109" max="15109" width="13.33203125" style="79" customWidth="1"/>
    <col min="15110" max="15110" width="9.77734375" style="79" customWidth="1"/>
    <col min="15111" max="15111" width="10.44140625" style="79" bestFit="1" customWidth="1"/>
    <col min="15112" max="15360" width="8.88671875" style="79"/>
    <col min="15361" max="15361" width="12.88671875" style="79" customWidth="1"/>
    <col min="15362" max="15362" width="13.21875" style="79" customWidth="1"/>
    <col min="15363" max="15363" width="31.33203125" style="79" customWidth="1"/>
    <col min="15364" max="15364" width="13.44140625" style="79" customWidth="1"/>
    <col min="15365" max="15365" width="13.33203125" style="79" customWidth="1"/>
    <col min="15366" max="15366" width="9.77734375" style="79" customWidth="1"/>
    <col min="15367" max="15367" width="10.44140625" style="79" bestFit="1" customWidth="1"/>
    <col min="15368" max="15616" width="8.88671875" style="79"/>
    <col min="15617" max="15617" width="12.88671875" style="79" customWidth="1"/>
    <col min="15618" max="15618" width="13.21875" style="79" customWidth="1"/>
    <col min="15619" max="15619" width="31.33203125" style="79" customWidth="1"/>
    <col min="15620" max="15620" width="13.44140625" style="79" customWidth="1"/>
    <col min="15621" max="15621" width="13.33203125" style="79" customWidth="1"/>
    <col min="15622" max="15622" width="9.77734375" style="79" customWidth="1"/>
    <col min="15623" max="15623" width="10.44140625" style="79" bestFit="1" customWidth="1"/>
    <col min="15624" max="15872" width="8.88671875" style="79"/>
    <col min="15873" max="15873" width="12.88671875" style="79" customWidth="1"/>
    <col min="15874" max="15874" width="13.21875" style="79" customWidth="1"/>
    <col min="15875" max="15875" width="31.33203125" style="79" customWidth="1"/>
    <col min="15876" max="15876" width="13.44140625" style="79" customWidth="1"/>
    <col min="15877" max="15877" width="13.33203125" style="79" customWidth="1"/>
    <col min="15878" max="15878" width="9.77734375" style="79" customWidth="1"/>
    <col min="15879" max="15879" width="10.44140625" style="79" bestFit="1" customWidth="1"/>
    <col min="15880" max="16128" width="8.88671875" style="79"/>
    <col min="16129" max="16129" width="12.88671875" style="79" customWidth="1"/>
    <col min="16130" max="16130" width="13.21875" style="79" customWidth="1"/>
    <col min="16131" max="16131" width="31.33203125" style="79" customWidth="1"/>
    <col min="16132" max="16132" width="13.44140625" style="79" customWidth="1"/>
    <col min="16133" max="16133" width="13.33203125" style="79" customWidth="1"/>
    <col min="16134" max="16134" width="9.77734375" style="79" customWidth="1"/>
    <col min="16135" max="16135" width="10.44140625" style="79" bestFit="1" customWidth="1"/>
    <col min="16136" max="16384" width="8.88671875" style="79"/>
  </cols>
  <sheetData>
    <row r="1" spans="1:7" ht="35.25" customHeight="1" x14ac:dyDescent="0.15">
      <c r="A1" s="78" t="s">
        <v>114</v>
      </c>
      <c r="B1" s="78"/>
      <c r="C1" s="78"/>
      <c r="D1" s="78"/>
      <c r="E1" s="78"/>
      <c r="F1" s="78"/>
    </row>
    <row r="2" spans="1:7" s="82" customFormat="1" ht="28.5" customHeight="1" thickBot="1" x14ac:dyDescent="0.2">
      <c r="A2" s="80" t="s">
        <v>262</v>
      </c>
      <c r="B2" s="81"/>
      <c r="C2" s="81"/>
      <c r="D2" s="81"/>
      <c r="E2" s="524" t="s">
        <v>115</v>
      </c>
      <c r="F2" s="524"/>
    </row>
    <row r="3" spans="1:7" s="86" customFormat="1" ht="30.75" customHeight="1" thickBot="1" x14ac:dyDescent="0.2">
      <c r="A3" s="83" t="s">
        <v>116</v>
      </c>
      <c r="B3" s="84" t="s">
        <v>117</v>
      </c>
      <c r="C3" s="84" t="s">
        <v>118</v>
      </c>
      <c r="D3" s="84" t="s">
        <v>119</v>
      </c>
      <c r="E3" s="84" t="s">
        <v>120</v>
      </c>
      <c r="F3" s="85" t="s">
        <v>121</v>
      </c>
    </row>
    <row r="4" spans="1:7" s="86" customFormat="1" ht="30.75" customHeight="1" thickTop="1" x14ac:dyDescent="0.15">
      <c r="A4" s="373"/>
      <c r="B4" s="87"/>
      <c r="C4" s="372"/>
      <c r="D4" s="346"/>
      <c r="E4" s="88"/>
      <c r="F4" s="389"/>
    </row>
    <row r="5" spans="1:7" s="86" customFormat="1" ht="24.75" customHeight="1" x14ac:dyDescent="0.15">
      <c r="A5" s="374"/>
      <c r="B5" s="89"/>
      <c r="C5" s="368"/>
      <c r="D5" s="91"/>
      <c r="E5" s="90"/>
      <c r="F5" s="384"/>
    </row>
    <row r="6" spans="1:7" s="86" customFormat="1" ht="24.75" customHeight="1" x14ac:dyDescent="0.15">
      <c r="A6" s="95"/>
      <c r="B6" s="94"/>
      <c r="C6" s="93"/>
      <c r="D6" s="92"/>
      <c r="E6" s="93"/>
      <c r="F6" s="96"/>
    </row>
    <row r="7" spans="1:7" s="86" customFormat="1" ht="24.75" customHeight="1" x14ac:dyDescent="0.15">
      <c r="A7" s="95"/>
      <c r="B7" s="94"/>
      <c r="C7" s="93"/>
      <c r="D7" s="92"/>
      <c r="E7" s="93"/>
      <c r="F7" s="96"/>
    </row>
    <row r="8" spans="1:7" s="86" customFormat="1" ht="24.75" customHeight="1" x14ac:dyDescent="0.15">
      <c r="A8" s="95"/>
      <c r="B8" s="94"/>
      <c r="C8" s="93"/>
      <c r="D8" s="92"/>
      <c r="E8" s="93"/>
      <c r="F8" s="96"/>
    </row>
    <row r="9" spans="1:7" s="86" customFormat="1" ht="24.75" customHeight="1" thickBot="1" x14ac:dyDescent="0.2">
      <c r="A9" s="100"/>
      <c r="B9" s="101"/>
      <c r="C9" s="97"/>
      <c r="D9" s="98"/>
      <c r="E9" s="99"/>
      <c r="F9" s="102"/>
      <c r="G9" s="103"/>
    </row>
    <row r="10" spans="1:7" s="86" customFormat="1" ht="24.75" customHeight="1" thickBot="1" x14ac:dyDescent="0.2">
      <c r="A10" s="525" t="s">
        <v>232</v>
      </c>
      <c r="B10" s="526"/>
      <c r="C10" s="526"/>
      <c r="D10" s="527">
        <f>SUM(D4:D5)</f>
        <v>0</v>
      </c>
      <c r="E10" s="528"/>
      <c r="F10" s="529"/>
    </row>
    <row r="11" spans="1:7" s="82" customFormat="1" ht="11.25" x14ac:dyDescent="0.15">
      <c r="A11" s="81"/>
      <c r="F11" s="81"/>
    </row>
    <row r="12" spans="1:7" s="82" customFormat="1" ht="11.25" x14ac:dyDescent="0.15">
      <c r="A12" s="81"/>
      <c r="F12" s="81"/>
    </row>
    <row r="13" spans="1:7" s="82" customFormat="1" ht="11.25" x14ac:dyDescent="0.15">
      <c r="A13" s="81"/>
      <c r="F13" s="81"/>
    </row>
    <row r="14" spans="1:7" s="82" customFormat="1" ht="11.25" x14ac:dyDescent="0.15">
      <c r="A14" s="81"/>
      <c r="F14" s="81"/>
    </row>
    <row r="15" spans="1:7" s="82" customFormat="1" ht="12" thickBot="1" x14ac:dyDescent="0.2">
      <c r="A15" s="81"/>
      <c r="F15" s="81"/>
    </row>
    <row r="16" spans="1:7" s="82" customFormat="1" ht="11.25" x14ac:dyDescent="0.15">
      <c r="A16" s="81"/>
      <c r="F16" s="81"/>
    </row>
    <row r="17" spans="1:6" s="82" customFormat="1" ht="11.25" x14ac:dyDescent="0.15">
      <c r="A17" s="81"/>
      <c r="F17" s="81"/>
    </row>
    <row r="18" spans="1:6" s="82" customFormat="1" ht="11.25" x14ac:dyDescent="0.15">
      <c r="A18" s="81"/>
      <c r="F18" s="81"/>
    </row>
    <row r="19" spans="1:6" s="82" customFormat="1" ht="11.25" x14ac:dyDescent="0.15">
      <c r="A19" s="81"/>
      <c r="F19" s="81"/>
    </row>
    <row r="20" spans="1:6" s="82" customFormat="1" ht="11.25" x14ac:dyDescent="0.15">
      <c r="A20" s="81"/>
      <c r="F20" s="81"/>
    </row>
    <row r="21" spans="1:6" s="82" customFormat="1" ht="11.25" x14ac:dyDescent="0.15">
      <c r="A21" s="81"/>
      <c r="F21" s="81"/>
    </row>
    <row r="22" spans="1:6" s="82" customFormat="1" ht="11.25" x14ac:dyDescent="0.15">
      <c r="A22" s="81"/>
      <c r="F22" s="81"/>
    </row>
    <row r="23" spans="1:6" s="82" customFormat="1" ht="11.25" x14ac:dyDescent="0.15">
      <c r="A23" s="81"/>
      <c r="F23" s="81"/>
    </row>
    <row r="24" spans="1:6" s="82" customFormat="1" ht="11.25" x14ac:dyDescent="0.15">
      <c r="A24" s="81"/>
      <c r="F24" s="81"/>
    </row>
    <row r="25" spans="1:6" s="82" customFormat="1" ht="11.25" x14ac:dyDescent="0.15">
      <c r="A25" s="81"/>
      <c r="F25" s="81"/>
    </row>
    <row r="26" spans="1:6" s="82" customFormat="1" ht="11.25" x14ac:dyDescent="0.15">
      <c r="A26" s="81"/>
      <c r="F26" s="81"/>
    </row>
    <row r="27" spans="1:6" s="82" customFormat="1" ht="11.25" x14ac:dyDescent="0.15">
      <c r="A27" s="81"/>
      <c r="F27" s="81"/>
    </row>
    <row r="28" spans="1:6" s="82" customFormat="1" ht="11.25" x14ac:dyDescent="0.15">
      <c r="A28" s="81"/>
      <c r="F28" s="81"/>
    </row>
    <row r="29" spans="1:6" s="82" customFormat="1" ht="11.25" x14ac:dyDescent="0.15">
      <c r="A29" s="81"/>
      <c r="F29" s="81"/>
    </row>
    <row r="30" spans="1:6" s="82" customFormat="1" ht="11.25" x14ac:dyDescent="0.15">
      <c r="A30" s="81"/>
      <c r="F30" s="81"/>
    </row>
    <row r="31" spans="1:6" s="82" customFormat="1" ht="11.25" x14ac:dyDescent="0.15">
      <c r="A31" s="81"/>
      <c r="F31" s="81"/>
    </row>
    <row r="32" spans="1:6" s="82" customFormat="1" ht="11.25" x14ac:dyDescent="0.15">
      <c r="A32" s="81"/>
      <c r="F32" s="81"/>
    </row>
    <row r="33" spans="1:6" s="82" customFormat="1" ht="11.25" x14ac:dyDescent="0.15">
      <c r="A33" s="81"/>
      <c r="F33" s="81"/>
    </row>
    <row r="34" spans="1:6" s="82" customFormat="1" ht="11.25" x14ac:dyDescent="0.15">
      <c r="A34" s="81"/>
      <c r="F34" s="81"/>
    </row>
    <row r="35" spans="1:6" s="82" customFormat="1" ht="11.25" x14ac:dyDescent="0.15">
      <c r="A35" s="81"/>
      <c r="F35" s="81"/>
    </row>
    <row r="36" spans="1:6" s="82" customFormat="1" ht="11.25" x14ac:dyDescent="0.15">
      <c r="A36" s="81"/>
      <c r="F36" s="81"/>
    </row>
    <row r="37" spans="1:6" s="82" customFormat="1" ht="11.25" x14ac:dyDescent="0.15">
      <c r="A37" s="81"/>
      <c r="F37" s="81"/>
    </row>
    <row r="38" spans="1:6" s="82" customFormat="1" ht="11.25" x14ac:dyDescent="0.15">
      <c r="A38" s="81"/>
      <c r="F38" s="81"/>
    </row>
    <row r="39" spans="1:6" s="82" customFormat="1" ht="11.25" x14ac:dyDescent="0.15">
      <c r="A39" s="81"/>
      <c r="F39" s="81"/>
    </row>
    <row r="40" spans="1:6" s="82" customFormat="1" ht="11.25" x14ac:dyDescent="0.15">
      <c r="A40" s="81"/>
      <c r="F40" s="81"/>
    </row>
    <row r="41" spans="1:6" s="82" customFormat="1" ht="11.25" x14ac:dyDescent="0.15">
      <c r="A41" s="81"/>
      <c r="F41" s="81"/>
    </row>
    <row r="42" spans="1:6" s="82" customFormat="1" ht="11.25" x14ac:dyDescent="0.15">
      <c r="A42" s="81"/>
      <c r="F42" s="81"/>
    </row>
    <row r="43" spans="1:6" s="82" customFormat="1" ht="11.25" x14ac:dyDescent="0.15">
      <c r="A43" s="81"/>
      <c r="F43" s="81"/>
    </row>
    <row r="44" spans="1:6" s="82" customFormat="1" ht="11.25" x14ac:dyDescent="0.15">
      <c r="A44" s="81"/>
      <c r="F44" s="81"/>
    </row>
    <row r="45" spans="1:6" s="82" customFormat="1" ht="11.25" x14ac:dyDescent="0.15">
      <c r="A45" s="81"/>
      <c r="F45" s="81"/>
    </row>
    <row r="46" spans="1:6" s="82" customFormat="1" ht="11.25" x14ac:dyDescent="0.15">
      <c r="A46" s="81"/>
      <c r="F46" s="81"/>
    </row>
    <row r="47" spans="1:6" s="82" customFormat="1" ht="11.25" x14ac:dyDescent="0.15">
      <c r="A47" s="81"/>
      <c r="F47" s="81"/>
    </row>
    <row r="48" spans="1:6" s="82" customFormat="1" ht="11.25" x14ac:dyDescent="0.15">
      <c r="A48" s="81"/>
      <c r="F48" s="81"/>
    </row>
    <row r="49" spans="1:6" s="82" customFormat="1" ht="11.25" x14ac:dyDescent="0.15">
      <c r="A49" s="81"/>
      <c r="F49" s="81"/>
    </row>
    <row r="50" spans="1:6" s="82" customFormat="1" ht="11.25" x14ac:dyDescent="0.15">
      <c r="A50" s="81"/>
      <c r="F50" s="81"/>
    </row>
    <row r="51" spans="1:6" s="82" customFormat="1" ht="11.25" x14ac:dyDescent="0.15">
      <c r="A51" s="81"/>
      <c r="F51" s="81"/>
    </row>
    <row r="52" spans="1:6" s="82" customFormat="1" ht="11.25" x14ac:dyDescent="0.15">
      <c r="A52" s="81"/>
      <c r="F52" s="81"/>
    </row>
    <row r="53" spans="1:6" s="82" customFormat="1" ht="11.25" x14ac:dyDescent="0.15">
      <c r="A53" s="81"/>
      <c r="F53" s="81"/>
    </row>
    <row r="54" spans="1:6" s="82" customFormat="1" ht="11.25" x14ac:dyDescent="0.15">
      <c r="A54" s="81"/>
      <c r="F54" s="81"/>
    </row>
    <row r="55" spans="1:6" s="82" customFormat="1" ht="11.25" x14ac:dyDescent="0.15">
      <c r="A55" s="81"/>
      <c r="F55" s="81"/>
    </row>
    <row r="56" spans="1:6" s="82" customFormat="1" ht="11.25" x14ac:dyDescent="0.15">
      <c r="A56" s="81"/>
      <c r="F56" s="81"/>
    </row>
    <row r="57" spans="1:6" s="82" customFormat="1" ht="11.25" x14ac:dyDescent="0.15">
      <c r="A57" s="81"/>
      <c r="F57" s="81"/>
    </row>
    <row r="58" spans="1:6" s="82" customFormat="1" ht="11.25" x14ac:dyDescent="0.15">
      <c r="A58" s="81"/>
      <c r="F58" s="81"/>
    </row>
    <row r="59" spans="1:6" s="82" customFormat="1" ht="11.25" x14ac:dyDescent="0.15">
      <c r="A59" s="81"/>
      <c r="F59" s="81"/>
    </row>
    <row r="60" spans="1:6" s="82" customFormat="1" ht="11.25" x14ac:dyDescent="0.15">
      <c r="A60" s="81"/>
      <c r="F60" s="81"/>
    </row>
    <row r="61" spans="1:6" s="82" customFormat="1" ht="11.25" x14ac:dyDescent="0.15">
      <c r="A61" s="81"/>
      <c r="F61" s="81"/>
    </row>
  </sheetData>
  <autoFilter ref="A3:F10" xr:uid="{00000000-0009-0000-0000-00000C000000}"/>
  <mergeCells count="3">
    <mergeCell ref="E2:F2"/>
    <mergeCell ref="A10:C10"/>
    <mergeCell ref="D10:F10"/>
  </mergeCells>
  <phoneticPr fontId="3" type="noConversion"/>
  <printOptions horizontalCentered="1"/>
  <pageMargins left="0.19685039370078741" right="0.51181102362204722" top="0.39370078740157483" bottom="0.51181102362204722" header="0.23622047244094491" footer="0.23622047244094491"/>
  <pageSetup paperSize="9" scale="82" orientation="landscape" horizont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G28"/>
  <sheetViews>
    <sheetView zoomScaleNormal="100" workbookViewId="0">
      <selection activeCell="A17" sqref="A17:F17"/>
    </sheetView>
  </sheetViews>
  <sheetFormatPr defaultRowHeight="13.5" x14ac:dyDescent="0.15"/>
  <cols>
    <col min="1" max="1" width="8.88671875" style="56"/>
    <col min="2" max="2" width="13.5546875" style="56" customWidth="1"/>
    <col min="3" max="3" width="18.33203125" style="56" customWidth="1"/>
    <col min="4" max="4" width="8.88671875" style="56"/>
    <col min="5" max="5" width="12.44140625" style="56" customWidth="1"/>
    <col min="6" max="6" width="20.6640625" style="56" customWidth="1"/>
    <col min="7" max="7" width="5.5546875" style="56" customWidth="1"/>
    <col min="8" max="8" width="14.77734375" style="56" customWidth="1"/>
    <col min="9" max="257" width="8.88671875" style="56"/>
    <col min="258" max="258" width="13.5546875" style="56" customWidth="1"/>
    <col min="259" max="259" width="18.33203125" style="56" customWidth="1"/>
    <col min="260" max="260" width="8.88671875" style="56"/>
    <col min="261" max="261" width="12.44140625" style="56" customWidth="1"/>
    <col min="262" max="262" width="20.6640625" style="56" customWidth="1"/>
    <col min="263" max="263" width="5.5546875" style="56" customWidth="1"/>
    <col min="264" max="264" width="14.77734375" style="56" customWidth="1"/>
    <col min="265" max="513" width="8.88671875" style="56"/>
    <col min="514" max="514" width="13.5546875" style="56" customWidth="1"/>
    <col min="515" max="515" width="18.33203125" style="56" customWidth="1"/>
    <col min="516" max="516" width="8.88671875" style="56"/>
    <col min="517" max="517" width="12.44140625" style="56" customWidth="1"/>
    <col min="518" max="518" width="20.6640625" style="56" customWidth="1"/>
    <col min="519" max="519" width="5.5546875" style="56" customWidth="1"/>
    <col min="520" max="520" width="14.77734375" style="56" customWidth="1"/>
    <col min="521" max="769" width="8.88671875" style="56"/>
    <col min="770" max="770" width="13.5546875" style="56" customWidth="1"/>
    <col min="771" max="771" width="18.33203125" style="56" customWidth="1"/>
    <col min="772" max="772" width="8.88671875" style="56"/>
    <col min="773" max="773" width="12.44140625" style="56" customWidth="1"/>
    <col min="774" max="774" width="20.6640625" style="56" customWidth="1"/>
    <col min="775" max="775" width="5.5546875" style="56" customWidth="1"/>
    <col min="776" max="776" width="14.77734375" style="56" customWidth="1"/>
    <col min="777" max="1025" width="8.88671875" style="56"/>
    <col min="1026" max="1026" width="13.5546875" style="56" customWidth="1"/>
    <col min="1027" max="1027" width="18.33203125" style="56" customWidth="1"/>
    <col min="1028" max="1028" width="8.88671875" style="56"/>
    <col min="1029" max="1029" width="12.44140625" style="56" customWidth="1"/>
    <col min="1030" max="1030" width="20.6640625" style="56" customWidth="1"/>
    <col min="1031" max="1031" width="5.5546875" style="56" customWidth="1"/>
    <col min="1032" max="1032" width="14.77734375" style="56" customWidth="1"/>
    <col min="1033" max="1281" width="8.88671875" style="56"/>
    <col min="1282" max="1282" width="13.5546875" style="56" customWidth="1"/>
    <col min="1283" max="1283" width="18.33203125" style="56" customWidth="1"/>
    <col min="1284" max="1284" width="8.88671875" style="56"/>
    <col min="1285" max="1285" width="12.44140625" style="56" customWidth="1"/>
    <col min="1286" max="1286" width="20.6640625" style="56" customWidth="1"/>
    <col min="1287" max="1287" width="5.5546875" style="56" customWidth="1"/>
    <col min="1288" max="1288" width="14.77734375" style="56" customWidth="1"/>
    <col min="1289" max="1537" width="8.88671875" style="56"/>
    <col min="1538" max="1538" width="13.5546875" style="56" customWidth="1"/>
    <col min="1539" max="1539" width="18.33203125" style="56" customWidth="1"/>
    <col min="1540" max="1540" width="8.88671875" style="56"/>
    <col min="1541" max="1541" width="12.44140625" style="56" customWidth="1"/>
    <col min="1542" max="1542" width="20.6640625" style="56" customWidth="1"/>
    <col min="1543" max="1543" width="5.5546875" style="56" customWidth="1"/>
    <col min="1544" max="1544" width="14.77734375" style="56" customWidth="1"/>
    <col min="1545" max="1793" width="8.88671875" style="56"/>
    <col min="1794" max="1794" width="13.5546875" style="56" customWidth="1"/>
    <col min="1795" max="1795" width="18.33203125" style="56" customWidth="1"/>
    <col min="1796" max="1796" width="8.88671875" style="56"/>
    <col min="1797" max="1797" width="12.44140625" style="56" customWidth="1"/>
    <col min="1798" max="1798" width="20.6640625" style="56" customWidth="1"/>
    <col min="1799" max="1799" width="5.5546875" style="56" customWidth="1"/>
    <col min="1800" max="1800" width="14.77734375" style="56" customWidth="1"/>
    <col min="1801" max="2049" width="8.88671875" style="56"/>
    <col min="2050" max="2050" width="13.5546875" style="56" customWidth="1"/>
    <col min="2051" max="2051" width="18.33203125" style="56" customWidth="1"/>
    <col min="2052" max="2052" width="8.88671875" style="56"/>
    <col min="2053" max="2053" width="12.44140625" style="56" customWidth="1"/>
    <col min="2054" max="2054" width="20.6640625" style="56" customWidth="1"/>
    <col min="2055" max="2055" width="5.5546875" style="56" customWidth="1"/>
    <col min="2056" max="2056" width="14.77734375" style="56" customWidth="1"/>
    <col min="2057" max="2305" width="8.88671875" style="56"/>
    <col min="2306" max="2306" width="13.5546875" style="56" customWidth="1"/>
    <col min="2307" max="2307" width="18.33203125" style="56" customWidth="1"/>
    <col min="2308" max="2308" width="8.88671875" style="56"/>
    <col min="2309" max="2309" width="12.44140625" style="56" customWidth="1"/>
    <col min="2310" max="2310" width="20.6640625" style="56" customWidth="1"/>
    <col min="2311" max="2311" width="5.5546875" style="56" customWidth="1"/>
    <col min="2312" max="2312" width="14.77734375" style="56" customWidth="1"/>
    <col min="2313" max="2561" width="8.88671875" style="56"/>
    <col min="2562" max="2562" width="13.5546875" style="56" customWidth="1"/>
    <col min="2563" max="2563" width="18.33203125" style="56" customWidth="1"/>
    <col min="2564" max="2564" width="8.88671875" style="56"/>
    <col min="2565" max="2565" width="12.44140625" style="56" customWidth="1"/>
    <col min="2566" max="2566" width="20.6640625" style="56" customWidth="1"/>
    <col min="2567" max="2567" width="5.5546875" style="56" customWidth="1"/>
    <col min="2568" max="2568" width="14.77734375" style="56" customWidth="1"/>
    <col min="2569" max="2817" width="8.88671875" style="56"/>
    <col min="2818" max="2818" width="13.5546875" style="56" customWidth="1"/>
    <col min="2819" max="2819" width="18.33203125" style="56" customWidth="1"/>
    <col min="2820" max="2820" width="8.88671875" style="56"/>
    <col min="2821" max="2821" width="12.44140625" style="56" customWidth="1"/>
    <col min="2822" max="2822" width="20.6640625" style="56" customWidth="1"/>
    <col min="2823" max="2823" width="5.5546875" style="56" customWidth="1"/>
    <col min="2824" max="2824" width="14.77734375" style="56" customWidth="1"/>
    <col min="2825" max="3073" width="8.88671875" style="56"/>
    <col min="3074" max="3074" width="13.5546875" style="56" customWidth="1"/>
    <col min="3075" max="3075" width="18.33203125" style="56" customWidth="1"/>
    <col min="3076" max="3076" width="8.88671875" style="56"/>
    <col min="3077" max="3077" width="12.44140625" style="56" customWidth="1"/>
    <col min="3078" max="3078" width="20.6640625" style="56" customWidth="1"/>
    <col min="3079" max="3079" width="5.5546875" style="56" customWidth="1"/>
    <col min="3080" max="3080" width="14.77734375" style="56" customWidth="1"/>
    <col min="3081" max="3329" width="8.88671875" style="56"/>
    <col min="3330" max="3330" width="13.5546875" style="56" customWidth="1"/>
    <col min="3331" max="3331" width="18.33203125" style="56" customWidth="1"/>
    <col min="3332" max="3332" width="8.88671875" style="56"/>
    <col min="3333" max="3333" width="12.44140625" style="56" customWidth="1"/>
    <col min="3334" max="3334" width="20.6640625" style="56" customWidth="1"/>
    <col min="3335" max="3335" width="5.5546875" style="56" customWidth="1"/>
    <col min="3336" max="3336" width="14.77734375" style="56" customWidth="1"/>
    <col min="3337" max="3585" width="8.88671875" style="56"/>
    <col min="3586" max="3586" width="13.5546875" style="56" customWidth="1"/>
    <col min="3587" max="3587" width="18.33203125" style="56" customWidth="1"/>
    <col min="3588" max="3588" width="8.88671875" style="56"/>
    <col min="3589" max="3589" width="12.44140625" style="56" customWidth="1"/>
    <col min="3590" max="3590" width="20.6640625" style="56" customWidth="1"/>
    <col min="3591" max="3591" width="5.5546875" style="56" customWidth="1"/>
    <col min="3592" max="3592" width="14.77734375" style="56" customWidth="1"/>
    <col min="3593" max="3841" width="8.88671875" style="56"/>
    <col min="3842" max="3842" width="13.5546875" style="56" customWidth="1"/>
    <col min="3843" max="3843" width="18.33203125" style="56" customWidth="1"/>
    <col min="3844" max="3844" width="8.88671875" style="56"/>
    <col min="3845" max="3845" width="12.44140625" style="56" customWidth="1"/>
    <col min="3846" max="3846" width="20.6640625" style="56" customWidth="1"/>
    <col min="3847" max="3847" width="5.5546875" style="56" customWidth="1"/>
    <col min="3848" max="3848" width="14.77734375" style="56" customWidth="1"/>
    <col min="3849" max="4097" width="8.88671875" style="56"/>
    <col min="4098" max="4098" width="13.5546875" style="56" customWidth="1"/>
    <col min="4099" max="4099" width="18.33203125" style="56" customWidth="1"/>
    <col min="4100" max="4100" width="8.88671875" style="56"/>
    <col min="4101" max="4101" width="12.44140625" style="56" customWidth="1"/>
    <col min="4102" max="4102" width="20.6640625" style="56" customWidth="1"/>
    <col min="4103" max="4103" width="5.5546875" style="56" customWidth="1"/>
    <col min="4104" max="4104" width="14.77734375" style="56" customWidth="1"/>
    <col min="4105" max="4353" width="8.88671875" style="56"/>
    <col min="4354" max="4354" width="13.5546875" style="56" customWidth="1"/>
    <col min="4355" max="4355" width="18.33203125" style="56" customWidth="1"/>
    <col min="4356" max="4356" width="8.88671875" style="56"/>
    <col min="4357" max="4357" width="12.44140625" style="56" customWidth="1"/>
    <col min="4358" max="4358" width="20.6640625" style="56" customWidth="1"/>
    <col min="4359" max="4359" width="5.5546875" style="56" customWidth="1"/>
    <col min="4360" max="4360" width="14.77734375" style="56" customWidth="1"/>
    <col min="4361" max="4609" width="8.88671875" style="56"/>
    <col min="4610" max="4610" width="13.5546875" style="56" customWidth="1"/>
    <col min="4611" max="4611" width="18.33203125" style="56" customWidth="1"/>
    <col min="4612" max="4612" width="8.88671875" style="56"/>
    <col min="4613" max="4613" width="12.44140625" style="56" customWidth="1"/>
    <col min="4614" max="4614" width="20.6640625" style="56" customWidth="1"/>
    <col min="4615" max="4615" width="5.5546875" style="56" customWidth="1"/>
    <col min="4616" max="4616" width="14.77734375" style="56" customWidth="1"/>
    <col min="4617" max="4865" width="8.88671875" style="56"/>
    <col min="4866" max="4866" width="13.5546875" style="56" customWidth="1"/>
    <col min="4867" max="4867" width="18.33203125" style="56" customWidth="1"/>
    <col min="4868" max="4868" width="8.88671875" style="56"/>
    <col min="4869" max="4869" width="12.44140625" style="56" customWidth="1"/>
    <col min="4870" max="4870" width="20.6640625" style="56" customWidth="1"/>
    <col min="4871" max="4871" width="5.5546875" style="56" customWidth="1"/>
    <col min="4872" max="4872" width="14.77734375" style="56" customWidth="1"/>
    <col min="4873" max="5121" width="8.88671875" style="56"/>
    <col min="5122" max="5122" width="13.5546875" style="56" customWidth="1"/>
    <col min="5123" max="5123" width="18.33203125" style="56" customWidth="1"/>
    <col min="5124" max="5124" width="8.88671875" style="56"/>
    <col min="5125" max="5125" width="12.44140625" style="56" customWidth="1"/>
    <col min="5126" max="5126" width="20.6640625" style="56" customWidth="1"/>
    <col min="5127" max="5127" width="5.5546875" style="56" customWidth="1"/>
    <col min="5128" max="5128" width="14.77734375" style="56" customWidth="1"/>
    <col min="5129" max="5377" width="8.88671875" style="56"/>
    <col min="5378" max="5378" width="13.5546875" style="56" customWidth="1"/>
    <col min="5379" max="5379" width="18.33203125" style="56" customWidth="1"/>
    <col min="5380" max="5380" width="8.88671875" style="56"/>
    <col min="5381" max="5381" width="12.44140625" style="56" customWidth="1"/>
    <col min="5382" max="5382" width="20.6640625" style="56" customWidth="1"/>
    <col min="5383" max="5383" width="5.5546875" style="56" customWidth="1"/>
    <col min="5384" max="5384" width="14.77734375" style="56" customWidth="1"/>
    <col min="5385" max="5633" width="8.88671875" style="56"/>
    <col min="5634" max="5634" width="13.5546875" style="56" customWidth="1"/>
    <col min="5635" max="5635" width="18.33203125" style="56" customWidth="1"/>
    <col min="5636" max="5636" width="8.88671875" style="56"/>
    <col min="5637" max="5637" width="12.44140625" style="56" customWidth="1"/>
    <col min="5638" max="5638" width="20.6640625" style="56" customWidth="1"/>
    <col min="5639" max="5639" width="5.5546875" style="56" customWidth="1"/>
    <col min="5640" max="5640" width="14.77734375" style="56" customWidth="1"/>
    <col min="5641" max="5889" width="8.88671875" style="56"/>
    <col min="5890" max="5890" width="13.5546875" style="56" customWidth="1"/>
    <col min="5891" max="5891" width="18.33203125" style="56" customWidth="1"/>
    <col min="5892" max="5892" width="8.88671875" style="56"/>
    <col min="5893" max="5893" width="12.44140625" style="56" customWidth="1"/>
    <col min="5894" max="5894" width="20.6640625" style="56" customWidth="1"/>
    <col min="5895" max="5895" width="5.5546875" style="56" customWidth="1"/>
    <col min="5896" max="5896" width="14.77734375" style="56" customWidth="1"/>
    <col min="5897" max="6145" width="8.88671875" style="56"/>
    <col min="6146" max="6146" width="13.5546875" style="56" customWidth="1"/>
    <col min="6147" max="6147" width="18.33203125" style="56" customWidth="1"/>
    <col min="6148" max="6148" width="8.88671875" style="56"/>
    <col min="6149" max="6149" width="12.44140625" style="56" customWidth="1"/>
    <col min="6150" max="6150" width="20.6640625" style="56" customWidth="1"/>
    <col min="6151" max="6151" width="5.5546875" style="56" customWidth="1"/>
    <col min="6152" max="6152" width="14.77734375" style="56" customWidth="1"/>
    <col min="6153" max="6401" width="8.88671875" style="56"/>
    <col min="6402" max="6402" width="13.5546875" style="56" customWidth="1"/>
    <col min="6403" max="6403" width="18.33203125" style="56" customWidth="1"/>
    <col min="6404" max="6404" width="8.88671875" style="56"/>
    <col min="6405" max="6405" width="12.44140625" style="56" customWidth="1"/>
    <col min="6406" max="6406" width="20.6640625" style="56" customWidth="1"/>
    <col min="6407" max="6407" width="5.5546875" style="56" customWidth="1"/>
    <col min="6408" max="6408" width="14.77734375" style="56" customWidth="1"/>
    <col min="6409" max="6657" width="8.88671875" style="56"/>
    <col min="6658" max="6658" width="13.5546875" style="56" customWidth="1"/>
    <col min="6659" max="6659" width="18.33203125" style="56" customWidth="1"/>
    <col min="6660" max="6660" width="8.88671875" style="56"/>
    <col min="6661" max="6661" width="12.44140625" style="56" customWidth="1"/>
    <col min="6662" max="6662" width="20.6640625" style="56" customWidth="1"/>
    <col min="6663" max="6663" width="5.5546875" style="56" customWidth="1"/>
    <col min="6664" max="6664" width="14.77734375" style="56" customWidth="1"/>
    <col min="6665" max="6913" width="8.88671875" style="56"/>
    <col min="6914" max="6914" width="13.5546875" style="56" customWidth="1"/>
    <col min="6915" max="6915" width="18.33203125" style="56" customWidth="1"/>
    <col min="6916" max="6916" width="8.88671875" style="56"/>
    <col min="6917" max="6917" width="12.44140625" style="56" customWidth="1"/>
    <col min="6918" max="6918" width="20.6640625" style="56" customWidth="1"/>
    <col min="6919" max="6919" width="5.5546875" style="56" customWidth="1"/>
    <col min="6920" max="6920" width="14.77734375" style="56" customWidth="1"/>
    <col min="6921" max="7169" width="8.88671875" style="56"/>
    <col min="7170" max="7170" width="13.5546875" style="56" customWidth="1"/>
    <col min="7171" max="7171" width="18.33203125" style="56" customWidth="1"/>
    <col min="7172" max="7172" width="8.88671875" style="56"/>
    <col min="7173" max="7173" width="12.44140625" style="56" customWidth="1"/>
    <col min="7174" max="7174" width="20.6640625" style="56" customWidth="1"/>
    <col min="7175" max="7175" width="5.5546875" style="56" customWidth="1"/>
    <col min="7176" max="7176" width="14.77734375" style="56" customWidth="1"/>
    <col min="7177" max="7425" width="8.88671875" style="56"/>
    <col min="7426" max="7426" width="13.5546875" style="56" customWidth="1"/>
    <col min="7427" max="7427" width="18.33203125" style="56" customWidth="1"/>
    <col min="7428" max="7428" width="8.88671875" style="56"/>
    <col min="7429" max="7429" width="12.44140625" style="56" customWidth="1"/>
    <col min="7430" max="7430" width="20.6640625" style="56" customWidth="1"/>
    <col min="7431" max="7431" width="5.5546875" style="56" customWidth="1"/>
    <col min="7432" max="7432" width="14.77734375" style="56" customWidth="1"/>
    <col min="7433" max="7681" width="8.88671875" style="56"/>
    <col min="7682" max="7682" width="13.5546875" style="56" customWidth="1"/>
    <col min="7683" max="7683" width="18.33203125" style="56" customWidth="1"/>
    <col min="7684" max="7684" width="8.88671875" style="56"/>
    <col min="7685" max="7685" width="12.44140625" style="56" customWidth="1"/>
    <col min="7686" max="7686" width="20.6640625" style="56" customWidth="1"/>
    <col min="7687" max="7687" width="5.5546875" style="56" customWidth="1"/>
    <col min="7688" max="7688" width="14.77734375" style="56" customWidth="1"/>
    <col min="7689" max="7937" width="8.88671875" style="56"/>
    <col min="7938" max="7938" width="13.5546875" style="56" customWidth="1"/>
    <col min="7939" max="7939" width="18.33203125" style="56" customWidth="1"/>
    <col min="7940" max="7940" width="8.88671875" style="56"/>
    <col min="7941" max="7941" width="12.44140625" style="56" customWidth="1"/>
    <col min="7942" max="7942" width="20.6640625" style="56" customWidth="1"/>
    <col min="7943" max="7943" width="5.5546875" style="56" customWidth="1"/>
    <col min="7944" max="7944" width="14.77734375" style="56" customWidth="1"/>
    <col min="7945" max="8193" width="8.88671875" style="56"/>
    <col min="8194" max="8194" width="13.5546875" style="56" customWidth="1"/>
    <col min="8195" max="8195" width="18.33203125" style="56" customWidth="1"/>
    <col min="8196" max="8196" width="8.88671875" style="56"/>
    <col min="8197" max="8197" width="12.44140625" style="56" customWidth="1"/>
    <col min="8198" max="8198" width="20.6640625" style="56" customWidth="1"/>
    <col min="8199" max="8199" width="5.5546875" style="56" customWidth="1"/>
    <col min="8200" max="8200" width="14.77734375" style="56" customWidth="1"/>
    <col min="8201" max="8449" width="8.88671875" style="56"/>
    <col min="8450" max="8450" width="13.5546875" style="56" customWidth="1"/>
    <col min="8451" max="8451" width="18.33203125" style="56" customWidth="1"/>
    <col min="8452" max="8452" width="8.88671875" style="56"/>
    <col min="8453" max="8453" width="12.44140625" style="56" customWidth="1"/>
    <col min="8454" max="8454" width="20.6640625" style="56" customWidth="1"/>
    <col min="8455" max="8455" width="5.5546875" style="56" customWidth="1"/>
    <col min="8456" max="8456" width="14.77734375" style="56" customWidth="1"/>
    <col min="8457" max="8705" width="8.88671875" style="56"/>
    <col min="8706" max="8706" width="13.5546875" style="56" customWidth="1"/>
    <col min="8707" max="8707" width="18.33203125" style="56" customWidth="1"/>
    <col min="8708" max="8708" width="8.88671875" style="56"/>
    <col min="8709" max="8709" width="12.44140625" style="56" customWidth="1"/>
    <col min="8710" max="8710" width="20.6640625" style="56" customWidth="1"/>
    <col min="8711" max="8711" width="5.5546875" style="56" customWidth="1"/>
    <col min="8712" max="8712" width="14.77734375" style="56" customWidth="1"/>
    <col min="8713" max="8961" width="8.88671875" style="56"/>
    <col min="8962" max="8962" width="13.5546875" style="56" customWidth="1"/>
    <col min="8963" max="8963" width="18.33203125" style="56" customWidth="1"/>
    <col min="8964" max="8964" width="8.88671875" style="56"/>
    <col min="8965" max="8965" width="12.44140625" style="56" customWidth="1"/>
    <col min="8966" max="8966" width="20.6640625" style="56" customWidth="1"/>
    <col min="8967" max="8967" width="5.5546875" style="56" customWidth="1"/>
    <col min="8968" max="8968" width="14.77734375" style="56" customWidth="1"/>
    <col min="8969" max="9217" width="8.88671875" style="56"/>
    <col min="9218" max="9218" width="13.5546875" style="56" customWidth="1"/>
    <col min="9219" max="9219" width="18.33203125" style="56" customWidth="1"/>
    <col min="9220" max="9220" width="8.88671875" style="56"/>
    <col min="9221" max="9221" width="12.44140625" style="56" customWidth="1"/>
    <col min="9222" max="9222" width="20.6640625" style="56" customWidth="1"/>
    <col min="9223" max="9223" width="5.5546875" style="56" customWidth="1"/>
    <col min="9224" max="9224" width="14.77734375" style="56" customWidth="1"/>
    <col min="9225" max="9473" width="8.88671875" style="56"/>
    <col min="9474" max="9474" width="13.5546875" style="56" customWidth="1"/>
    <col min="9475" max="9475" width="18.33203125" style="56" customWidth="1"/>
    <col min="9476" max="9476" width="8.88671875" style="56"/>
    <col min="9477" max="9477" width="12.44140625" style="56" customWidth="1"/>
    <col min="9478" max="9478" width="20.6640625" style="56" customWidth="1"/>
    <col min="9479" max="9479" width="5.5546875" style="56" customWidth="1"/>
    <col min="9480" max="9480" width="14.77734375" style="56" customWidth="1"/>
    <col min="9481" max="9729" width="8.88671875" style="56"/>
    <col min="9730" max="9730" width="13.5546875" style="56" customWidth="1"/>
    <col min="9731" max="9731" width="18.33203125" style="56" customWidth="1"/>
    <col min="9732" max="9732" width="8.88671875" style="56"/>
    <col min="9733" max="9733" width="12.44140625" style="56" customWidth="1"/>
    <col min="9734" max="9734" width="20.6640625" style="56" customWidth="1"/>
    <col min="9735" max="9735" width="5.5546875" style="56" customWidth="1"/>
    <col min="9736" max="9736" width="14.77734375" style="56" customWidth="1"/>
    <col min="9737" max="9985" width="8.88671875" style="56"/>
    <col min="9986" max="9986" width="13.5546875" style="56" customWidth="1"/>
    <col min="9987" max="9987" width="18.33203125" style="56" customWidth="1"/>
    <col min="9988" max="9988" width="8.88671875" style="56"/>
    <col min="9989" max="9989" width="12.44140625" style="56" customWidth="1"/>
    <col min="9990" max="9990" width="20.6640625" style="56" customWidth="1"/>
    <col min="9991" max="9991" width="5.5546875" style="56" customWidth="1"/>
    <col min="9992" max="9992" width="14.77734375" style="56" customWidth="1"/>
    <col min="9993" max="10241" width="8.88671875" style="56"/>
    <col min="10242" max="10242" width="13.5546875" style="56" customWidth="1"/>
    <col min="10243" max="10243" width="18.33203125" style="56" customWidth="1"/>
    <col min="10244" max="10244" width="8.88671875" style="56"/>
    <col min="10245" max="10245" width="12.44140625" style="56" customWidth="1"/>
    <col min="10246" max="10246" width="20.6640625" style="56" customWidth="1"/>
    <col min="10247" max="10247" width="5.5546875" style="56" customWidth="1"/>
    <col min="10248" max="10248" width="14.77734375" style="56" customWidth="1"/>
    <col min="10249" max="10497" width="8.88671875" style="56"/>
    <col min="10498" max="10498" width="13.5546875" style="56" customWidth="1"/>
    <col min="10499" max="10499" width="18.33203125" style="56" customWidth="1"/>
    <col min="10500" max="10500" width="8.88671875" style="56"/>
    <col min="10501" max="10501" width="12.44140625" style="56" customWidth="1"/>
    <col min="10502" max="10502" width="20.6640625" style="56" customWidth="1"/>
    <col min="10503" max="10503" width="5.5546875" style="56" customWidth="1"/>
    <col min="10504" max="10504" width="14.77734375" style="56" customWidth="1"/>
    <col min="10505" max="10753" width="8.88671875" style="56"/>
    <col min="10754" max="10754" width="13.5546875" style="56" customWidth="1"/>
    <col min="10755" max="10755" width="18.33203125" style="56" customWidth="1"/>
    <col min="10756" max="10756" width="8.88671875" style="56"/>
    <col min="10757" max="10757" width="12.44140625" style="56" customWidth="1"/>
    <col min="10758" max="10758" width="20.6640625" style="56" customWidth="1"/>
    <col min="10759" max="10759" width="5.5546875" style="56" customWidth="1"/>
    <col min="10760" max="10760" width="14.77734375" style="56" customWidth="1"/>
    <col min="10761" max="11009" width="8.88671875" style="56"/>
    <col min="11010" max="11010" width="13.5546875" style="56" customWidth="1"/>
    <col min="11011" max="11011" width="18.33203125" style="56" customWidth="1"/>
    <col min="11012" max="11012" width="8.88671875" style="56"/>
    <col min="11013" max="11013" width="12.44140625" style="56" customWidth="1"/>
    <col min="11014" max="11014" width="20.6640625" style="56" customWidth="1"/>
    <col min="11015" max="11015" width="5.5546875" style="56" customWidth="1"/>
    <col min="11016" max="11016" width="14.77734375" style="56" customWidth="1"/>
    <col min="11017" max="11265" width="8.88671875" style="56"/>
    <col min="11266" max="11266" width="13.5546875" style="56" customWidth="1"/>
    <col min="11267" max="11267" width="18.33203125" style="56" customWidth="1"/>
    <col min="11268" max="11268" width="8.88671875" style="56"/>
    <col min="11269" max="11269" width="12.44140625" style="56" customWidth="1"/>
    <col min="11270" max="11270" width="20.6640625" style="56" customWidth="1"/>
    <col min="11271" max="11271" width="5.5546875" style="56" customWidth="1"/>
    <col min="11272" max="11272" width="14.77734375" style="56" customWidth="1"/>
    <col min="11273" max="11521" width="8.88671875" style="56"/>
    <col min="11522" max="11522" width="13.5546875" style="56" customWidth="1"/>
    <col min="11523" max="11523" width="18.33203125" style="56" customWidth="1"/>
    <col min="11524" max="11524" width="8.88671875" style="56"/>
    <col min="11525" max="11525" width="12.44140625" style="56" customWidth="1"/>
    <col min="11526" max="11526" width="20.6640625" style="56" customWidth="1"/>
    <col min="11527" max="11527" width="5.5546875" style="56" customWidth="1"/>
    <col min="11528" max="11528" width="14.77734375" style="56" customWidth="1"/>
    <col min="11529" max="11777" width="8.88671875" style="56"/>
    <col min="11778" max="11778" width="13.5546875" style="56" customWidth="1"/>
    <col min="11779" max="11779" width="18.33203125" style="56" customWidth="1"/>
    <col min="11780" max="11780" width="8.88671875" style="56"/>
    <col min="11781" max="11781" width="12.44140625" style="56" customWidth="1"/>
    <col min="11782" max="11782" width="20.6640625" style="56" customWidth="1"/>
    <col min="11783" max="11783" width="5.5546875" style="56" customWidth="1"/>
    <col min="11784" max="11784" width="14.77734375" style="56" customWidth="1"/>
    <col min="11785" max="12033" width="8.88671875" style="56"/>
    <col min="12034" max="12034" width="13.5546875" style="56" customWidth="1"/>
    <col min="12035" max="12035" width="18.33203125" style="56" customWidth="1"/>
    <col min="12036" max="12036" width="8.88671875" style="56"/>
    <col min="12037" max="12037" width="12.44140625" style="56" customWidth="1"/>
    <col min="12038" max="12038" width="20.6640625" style="56" customWidth="1"/>
    <col min="12039" max="12039" width="5.5546875" style="56" customWidth="1"/>
    <col min="12040" max="12040" width="14.77734375" style="56" customWidth="1"/>
    <col min="12041" max="12289" width="8.88671875" style="56"/>
    <col min="12290" max="12290" width="13.5546875" style="56" customWidth="1"/>
    <col min="12291" max="12291" width="18.33203125" style="56" customWidth="1"/>
    <col min="12292" max="12292" width="8.88671875" style="56"/>
    <col min="12293" max="12293" width="12.44140625" style="56" customWidth="1"/>
    <col min="12294" max="12294" width="20.6640625" style="56" customWidth="1"/>
    <col min="12295" max="12295" width="5.5546875" style="56" customWidth="1"/>
    <col min="12296" max="12296" width="14.77734375" style="56" customWidth="1"/>
    <col min="12297" max="12545" width="8.88671875" style="56"/>
    <col min="12546" max="12546" width="13.5546875" style="56" customWidth="1"/>
    <col min="12547" max="12547" width="18.33203125" style="56" customWidth="1"/>
    <col min="12548" max="12548" width="8.88671875" style="56"/>
    <col min="12549" max="12549" width="12.44140625" style="56" customWidth="1"/>
    <col min="12550" max="12550" width="20.6640625" style="56" customWidth="1"/>
    <col min="12551" max="12551" width="5.5546875" style="56" customWidth="1"/>
    <col min="12552" max="12552" width="14.77734375" style="56" customWidth="1"/>
    <col min="12553" max="12801" width="8.88671875" style="56"/>
    <col min="12802" max="12802" width="13.5546875" style="56" customWidth="1"/>
    <col min="12803" max="12803" width="18.33203125" style="56" customWidth="1"/>
    <col min="12804" max="12804" width="8.88671875" style="56"/>
    <col min="12805" max="12805" width="12.44140625" style="56" customWidth="1"/>
    <col min="12806" max="12806" width="20.6640625" style="56" customWidth="1"/>
    <col min="12807" max="12807" width="5.5546875" style="56" customWidth="1"/>
    <col min="12808" max="12808" width="14.77734375" style="56" customWidth="1"/>
    <col min="12809" max="13057" width="8.88671875" style="56"/>
    <col min="13058" max="13058" width="13.5546875" style="56" customWidth="1"/>
    <col min="13059" max="13059" width="18.33203125" style="56" customWidth="1"/>
    <col min="13060" max="13060" width="8.88671875" style="56"/>
    <col min="13061" max="13061" width="12.44140625" style="56" customWidth="1"/>
    <col min="13062" max="13062" width="20.6640625" style="56" customWidth="1"/>
    <col min="13063" max="13063" width="5.5546875" style="56" customWidth="1"/>
    <col min="13064" max="13064" width="14.77734375" style="56" customWidth="1"/>
    <col min="13065" max="13313" width="8.88671875" style="56"/>
    <col min="13314" max="13314" width="13.5546875" style="56" customWidth="1"/>
    <col min="13315" max="13315" width="18.33203125" style="56" customWidth="1"/>
    <col min="13316" max="13316" width="8.88671875" style="56"/>
    <col min="13317" max="13317" width="12.44140625" style="56" customWidth="1"/>
    <col min="13318" max="13318" width="20.6640625" style="56" customWidth="1"/>
    <col min="13319" max="13319" width="5.5546875" style="56" customWidth="1"/>
    <col min="13320" max="13320" width="14.77734375" style="56" customWidth="1"/>
    <col min="13321" max="13569" width="8.88671875" style="56"/>
    <col min="13570" max="13570" width="13.5546875" style="56" customWidth="1"/>
    <col min="13571" max="13571" width="18.33203125" style="56" customWidth="1"/>
    <col min="13572" max="13572" width="8.88671875" style="56"/>
    <col min="13573" max="13573" width="12.44140625" style="56" customWidth="1"/>
    <col min="13574" max="13574" width="20.6640625" style="56" customWidth="1"/>
    <col min="13575" max="13575" width="5.5546875" style="56" customWidth="1"/>
    <col min="13576" max="13576" width="14.77734375" style="56" customWidth="1"/>
    <col min="13577" max="13825" width="8.88671875" style="56"/>
    <col min="13826" max="13826" width="13.5546875" style="56" customWidth="1"/>
    <col min="13827" max="13827" width="18.33203125" style="56" customWidth="1"/>
    <col min="13828" max="13828" width="8.88671875" style="56"/>
    <col min="13829" max="13829" width="12.44140625" style="56" customWidth="1"/>
    <col min="13830" max="13830" width="20.6640625" style="56" customWidth="1"/>
    <col min="13831" max="13831" width="5.5546875" style="56" customWidth="1"/>
    <col min="13832" max="13832" width="14.77734375" style="56" customWidth="1"/>
    <col min="13833" max="14081" width="8.88671875" style="56"/>
    <col min="14082" max="14082" width="13.5546875" style="56" customWidth="1"/>
    <col min="14083" max="14083" width="18.33203125" style="56" customWidth="1"/>
    <col min="14084" max="14084" width="8.88671875" style="56"/>
    <col min="14085" max="14085" width="12.44140625" style="56" customWidth="1"/>
    <col min="14086" max="14086" width="20.6640625" style="56" customWidth="1"/>
    <col min="14087" max="14087" width="5.5546875" style="56" customWidth="1"/>
    <col min="14088" max="14088" width="14.77734375" style="56" customWidth="1"/>
    <col min="14089" max="14337" width="8.88671875" style="56"/>
    <col min="14338" max="14338" width="13.5546875" style="56" customWidth="1"/>
    <col min="14339" max="14339" width="18.33203125" style="56" customWidth="1"/>
    <col min="14340" max="14340" width="8.88671875" style="56"/>
    <col min="14341" max="14341" width="12.44140625" style="56" customWidth="1"/>
    <col min="14342" max="14342" width="20.6640625" style="56" customWidth="1"/>
    <col min="14343" max="14343" width="5.5546875" style="56" customWidth="1"/>
    <col min="14344" max="14344" width="14.77734375" style="56" customWidth="1"/>
    <col min="14345" max="14593" width="8.88671875" style="56"/>
    <col min="14594" max="14594" width="13.5546875" style="56" customWidth="1"/>
    <col min="14595" max="14595" width="18.33203125" style="56" customWidth="1"/>
    <col min="14596" max="14596" width="8.88671875" style="56"/>
    <col min="14597" max="14597" width="12.44140625" style="56" customWidth="1"/>
    <col min="14598" max="14598" width="20.6640625" style="56" customWidth="1"/>
    <col min="14599" max="14599" width="5.5546875" style="56" customWidth="1"/>
    <col min="14600" max="14600" width="14.77734375" style="56" customWidth="1"/>
    <col min="14601" max="14849" width="8.88671875" style="56"/>
    <col min="14850" max="14850" width="13.5546875" style="56" customWidth="1"/>
    <col min="14851" max="14851" width="18.33203125" style="56" customWidth="1"/>
    <col min="14852" max="14852" width="8.88671875" style="56"/>
    <col min="14853" max="14853" width="12.44140625" style="56" customWidth="1"/>
    <col min="14854" max="14854" width="20.6640625" style="56" customWidth="1"/>
    <col min="14855" max="14855" width="5.5546875" style="56" customWidth="1"/>
    <col min="14856" max="14856" width="14.77734375" style="56" customWidth="1"/>
    <col min="14857" max="15105" width="8.88671875" style="56"/>
    <col min="15106" max="15106" width="13.5546875" style="56" customWidth="1"/>
    <col min="15107" max="15107" width="18.33203125" style="56" customWidth="1"/>
    <col min="15108" max="15108" width="8.88671875" style="56"/>
    <col min="15109" max="15109" width="12.44140625" style="56" customWidth="1"/>
    <col min="15110" max="15110" width="20.6640625" style="56" customWidth="1"/>
    <col min="15111" max="15111" width="5.5546875" style="56" customWidth="1"/>
    <col min="15112" max="15112" width="14.77734375" style="56" customWidth="1"/>
    <col min="15113" max="15361" width="8.88671875" style="56"/>
    <col min="15362" max="15362" width="13.5546875" style="56" customWidth="1"/>
    <col min="15363" max="15363" width="18.33203125" style="56" customWidth="1"/>
    <col min="15364" max="15364" width="8.88671875" style="56"/>
    <col min="15365" max="15365" width="12.44140625" style="56" customWidth="1"/>
    <col min="15366" max="15366" width="20.6640625" style="56" customWidth="1"/>
    <col min="15367" max="15367" width="5.5546875" style="56" customWidth="1"/>
    <col min="15368" max="15368" width="14.77734375" style="56" customWidth="1"/>
    <col min="15369" max="15617" width="8.88671875" style="56"/>
    <col min="15618" max="15618" width="13.5546875" style="56" customWidth="1"/>
    <col min="15619" max="15619" width="18.33203125" style="56" customWidth="1"/>
    <col min="15620" max="15620" width="8.88671875" style="56"/>
    <col min="15621" max="15621" width="12.44140625" style="56" customWidth="1"/>
    <col min="15622" max="15622" width="20.6640625" style="56" customWidth="1"/>
    <col min="15623" max="15623" width="5.5546875" style="56" customWidth="1"/>
    <col min="15624" max="15624" width="14.77734375" style="56" customWidth="1"/>
    <col min="15625" max="15873" width="8.88671875" style="56"/>
    <col min="15874" max="15874" width="13.5546875" style="56" customWidth="1"/>
    <col min="15875" max="15875" width="18.33203125" style="56" customWidth="1"/>
    <col min="15876" max="15876" width="8.88671875" style="56"/>
    <col min="15877" max="15877" width="12.44140625" style="56" customWidth="1"/>
    <col min="15878" max="15878" width="20.6640625" style="56" customWidth="1"/>
    <col min="15879" max="15879" width="5.5546875" style="56" customWidth="1"/>
    <col min="15880" max="15880" width="14.77734375" style="56" customWidth="1"/>
    <col min="15881" max="16129" width="8.88671875" style="56"/>
    <col min="16130" max="16130" width="13.5546875" style="56" customWidth="1"/>
    <col min="16131" max="16131" width="18.33203125" style="56" customWidth="1"/>
    <col min="16132" max="16132" width="8.88671875" style="56"/>
    <col min="16133" max="16133" width="12.44140625" style="56" customWidth="1"/>
    <col min="16134" max="16134" width="20.6640625" style="56" customWidth="1"/>
    <col min="16135" max="16135" width="5.5546875" style="56" customWidth="1"/>
    <col min="16136" max="16136" width="14.77734375" style="56" customWidth="1"/>
    <col min="16137" max="16384" width="8.88671875" style="56"/>
  </cols>
  <sheetData>
    <row r="1" spans="1:7" ht="33" customHeight="1" x14ac:dyDescent="0.15">
      <c r="A1" s="530" t="s">
        <v>197</v>
      </c>
      <c r="B1" s="530"/>
      <c r="C1" s="530"/>
      <c r="D1" s="530"/>
      <c r="E1" s="530"/>
      <c r="F1" s="530"/>
      <c r="G1" s="55"/>
    </row>
    <row r="2" spans="1:7" ht="21" customHeight="1" thickBot="1" x14ac:dyDescent="0.2">
      <c r="A2" s="57"/>
      <c r="B2" s="57"/>
      <c r="C2" s="58"/>
      <c r="D2" s="57"/>
      <c r="E2" s="57"/>
      <c r="F2" s="59" t="s">
        <v>122</v>
      </c>
      <c r="G2" s="55"/>
    </row>
    <row r="3" spans="1:7" ht="21.75" customHeight="1" x14ac:dyDescent="0.15">
      <c r="A3" s="531" t="s">
        <v>123</v>
      </c>
      <c r="B3" s="532"/>
      <c r="C3" s="533"/>
      <c r="D3" s="531" t="s">
        <v>124</v>
      </c>
      <c r="E3" s="532"/>
      <c r="F3" s="533"/>
      <c r="G3" s="55"/>
    </row>
    <row r="4" spans="1:7" ht="21.75" customHeight="1" thickBot="1" x14ac:dyDescent="0.2">
      <c r="A4" s="534" t="s">
        <v>125</v>
      </c>
      <c r="B4" s="535"/>
      <c r="C4" s="60" t="s">
        <v>126</v>
      </c>
      <c r="D4" s="534" t="s">
        <v>125</v>
      </c>
      <c r="E4" s="535"/>
      <c r="F4" s="60" t="s">
        <v>126</v>
      </c>
      <c r="G4" s="55"/>
    </row>
    <row r="5" spans="1:7" ht="32.25" customHeight="1" thickTop="1" x14ac:dyDescent="0.15">
      <c r="A5" s="549"/>
      <c r="B5" s="61"/>
      <c r="C5" s="62" t="s">
        <v>211</v>
      </c>
      <c r="D5" s="551"/>
      <c r="E5" s="63"/>
      <c r="F5" s="64" t="s">
        <v>211</v>
      </c>
      <c r="G5" s="55"/>
    </row>
    <row r="6" spans="1:7" ht="32.25" customHeight="1" x14ac:dyDescent="0.15">
      <c r="A6" s="550"/>
      <c r="B6" s="65"/>
      <c r="C6" s="66"/>
      <c r="D6" s="551"/>
      <c r="E6" s="67"/>
      <c r="F6" s="68"/>
      <c r="G6" s="55"/>
    </row>
    <row r="7" spans="1:7" ht="32.25" customHeight="1" x14ac:dyDescent="0.15">
      <c r="A7" s="550"/>
      <c r="B7" s="552"/>
      <c r="C7" s="546"/>
      <c r="D7" s="551"/>
      <c r="E7" s="67"/>
      <c r="F7" s="68"/>
      <c r="G7" s="55"/>
    </row>
    <row r="8" spans="1:7" ht="29.25" customHeight="1" x14ac:dyDescent="0.15">
      <c r="A8" s="550"/>
      <c r="B8" s="552"/>
      <c r="C8" s="546"/>
      <c r="D8" s="554"/>
      <c r="E8" s="536"/>
      <c r="F8" s="538"/>
      <c r="G8" s="55"/>
    </row>
    <row r="9" spans="1:7" ht="29.25" customHeight="1" x14ac:dyDescent="0.15">
      <c r="A9" s="550"/>
      <c r="B9" s="553"/>
      <c r="C9" s="547"/>
      <c r="D9" s="555"/>
      <c r="E9" s="537"/>
      <c r="F9" s="539"/>
      <c r="G9" s="55"/>
    </row>
    <row r="10" spans="1:7" ht="36" customHeight="1" thickBot="1" x14ac:dyDescent="0.2">
      <c r="A10" s="540" t="s">
        <v>127</v>
      </c>
      <c r="B10" s="541"/>
      <c r="C10" s="69">
        <f>SUM(C5:C9)</f>
        <v>0</v>
      </c>
      <c r="D10" s="540" t="s">
        <v>127</v>
      </c>
      <c r="E10" s="541"/>
      <c r="F10" s="70">
        <f>SUM(F5:F9)</f>
        <v>0</v>
      </c>
      <c r="G10" s="55"/>
    </row>
    <row r="11" spans="1:7" ht="36" customHeight="1" thickTop="1" x14ac:dyDescent="0.15">
      <c r="A11" s="542"/>
      <c r="B11" s="543"/>
      <c r="C11" s="546"/>
      <c r="D11" s="548"/>
      <c r="E11" s="71"/>
      <c r="F11" s="72"/>
      <c r="G11" s="55"/>
    </row>
    <row r="12" spans="1:7" ht="36" customHeight="1" x14ac:dyDescent="0.15">
      <c r="A12" s="544"/>
      <c r="B12" s="545"/>
      <c r="C12" s="547"/>
      <c r="D12" s="544"/>
      <c r="E12" s="73"/>
      <c r="F12" s="74"/>
      <c r="G12" s="55"/>
    </row>
    <row r="13" spans="1:7" ht="36" customHeight="1" thickBot="1" x14ac:dyDescent="0.2">
      <c r="A13" s="556"/>
      <c r="B13" s="557"/>
      <c r="C13" s="69"/>
      <c r="D13" s="558"/>
      <c r="E13" s="559"/>
      <c r="F13" s="75"/>
      <c r="G13" s="55"/>
    </row>
    <row r="14" spans="1:7" ht="30" customHeight="1" thickTop="1" thickBot="1" x14ac:dyDescent="0.2">
      <c r="A14" s="560" t="s">
        <v>128</v>
      </c>
      <c r="B14" s="561"/>
      <c r="C14" s="76">
        <f>C10+C13</f>
        <v>0</v>
      </c>
      <c r="D14" s="560" t="s">
        <v>128</v>
      </c>
      <c r="E14" s="561"/>
      <c r="F14" s="77">
        <f>SUM(F10:F12)</f>
        <v>0</v>
      </c>
      <c r="G14" s="55"/>
    </row>
    <row r="15" spans="1:7" x14ac:dyDescent="0.15">
      <c r="A15" s="55"/>
      <c r="B15" s="55"/>
      <c r="C15" s="55"/>
      <c r="D15" s="55"/>
      <c r="E15" s="55"/>
      <c r="F15" s="6"/>
      <c r="G15" s="55"/>
    </row>
    <row r="16" spans="1:7" x14ac:dyDescent="0.15">
      <c r="F16" s="7"/>
    </row>
    <row r="17" spans="1:6" ht="18.75" x14ac:dyDescent="0.15">
      <c r="A17" s="562"/>
      <c r="B17" s="562"/>
      <c r="C17" s="562"/>
      <c r="D17" s="562"/>
      <c r="E17" s="562"/>
      <c r="F17" s="562"/>
    </row>
    <row r="21" spans="1:6" ht="26.25" customHeight="1" x14ac:dyDescent="0.15"/>
    <row r="22" spans="1:6" ht="26.25" customHeight="1" x14ac:dyDescent="0.15"/>
    <row r="23" spans="1:6" ht="26.25" customHeight="1" x14ac:dyDescent="0.15"/>
    <row r="24" spans="1:6" ht="26.25" customHeight="1" x14ac:dyDescent="0.15"/>
    <row r="25" spans="1:6" ht="47.25" customHeight="1" x14ac:dyDescent="0.15"/>
    <row r="26" spans="1:6" ht="47.25" customHeight="1" x14ac:dyDescent="0.15"/>
    <row r="27" spans="1:6" ht="29.25" customHeight="1" x14ac:dyDescent="0.15"/>
    <row r="28" spans="1:6" ht="29.25" customHeight="1" x14ac:dyDescent="0.15"/>
  </sheetData>
  <mergeCells count="22">
    <mergeCell ref="A13:B13"/>
    <mergeCell ref="D13:E13"/>
    <mergeCell ref="A14:B14"/>
    <mergeCell ref="D14:E14"/>
    <mergeCell ref="A17:F17"/>
    <mergeCell ref="E8:E9"/>
    <mergeCell ref="F8:F9"/>
    <mergeCell ref="A10:B10"/>
    <mergeCell ref="D10:E10"/>
    <mergeCell ref="A11:B12"/>
    <mergeCell ref="C11:C12"/>
    <mergeCell ref="D11:D12"/>
    <mergeCell ref="A5:A9"/>
    <mergeCell ref="D5:D7"/>
    <mergeCell ref="B7:B9"/>
    <mergeCell ref="C7:C9"/>
    <mergeCell ref="D8:D9"/>
    <mergeCell ref="A1:F1"/>
    <mergeCell ref="A3:C3"/>
    <mergeCell ref="D3:F3"/>
    <mergeCell ref="A4:B4"/>
    <mergeCell ref="D4:E4"/>
  </mergeCells>
  <phoneticPr fontId="3" type="noConversion"/>
  <pageMargins left="0.7" right="0.7" top="0.75" bottom="0.75" header="0.3" footer="0.3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E8"/>
  <sheetViews>
    <sheetView view="pageBreakPreview" zoomScaleNormal="100" zoomScaleSheetLayoutView="100" workbookViewId="0">
      <selection activeCell="D15" sqref="D15"/>
    </sheetView>
  </sheetViews>
  <sheetFormatPr defaultColWidth="8.88671875" defaultRowHeight="13.5" x14ac:dyDescent="0.15"/>
  <cols>
    <col min="1" max="1" width="14.33203125" style="212" customWidth="1"/>
    <col min="2" max="2" width="15.6640625" style="212" customWidth="1"/>
    <col min="3" max="3" width="16" style="211" customWidth="1"/>
    <col min="4" max="4" width="36.6640625" style="212" customWidth="1"/>
    <col min="5" max="5" width="14.33203125" style="212" customWidth="1"/>
    <col min="6" max="6" width="12.44140625" style="212" customWidth="1"/>
    <col min="7" max="7" width="12.6640625" style="212" customWidth="1"/>
    <col min="8" max="8" width="13.44140625" style="212" customWidth="1"/>
    <col min="9" max="9" width="12.33203125" style="212" bestFit="1" customWidth="1"/>
    <col min="10" max="10" width="11" style="212" bestFit="1" customWidth="1"/>
    <col min="11" max="11" width="10.44140625" style="212" bestFit="1" customWidth="1"/>
    <col min="12" max="12" width="11.21875" style="212" bestFit="1" customWidth="1"/>
    <col min="13" max="16384" width="8.88671875" style="212"/>
  </cols>
  <sheetData>
    <row r="1" spans="1:5" ht="37.5" customHeight="1" x14ac:dyDescent="0.15">
      <c r="A1" s="563" t="s">
        <v>51</v>
      </c>
      <c r="B1" s="563"/>
      <c r="C1" s="304"/>
      <c r="D1" s="54"/>
      <c r="E1" s="54"/>
    </row>
    <row r="2" spans="1:5" ht="31.5" customHeight="1" thickBot="1" x14ac:dyDescent="0.2">
      <c r="A2" s="305" t="s">
        <v>252</v>
      </c>
      <c r="B2" s="54"/>
      <c r="C2" s="304"/>
      <c r="D2" s="54"/>
      <c r="E2" s="304" t="s">
        <v>210</v>
      </c>
    </row>
    <row r="3" spans="1:5" ht="43.5" customHeight="1" x14ac:dyDescent="0.15">
      <c r="A3" s="306" t="s">
        <v>50</v>
      </c>
      <c r="B3" s="307" t="s">
        <v>49</v>
      </c>
      <c r="C3" s="307" t="s">
        <v>48</v>
      </c>
      <c r="D3" s="307" t="s">
        <v>47</v>
      </c>
      <c r="E3" s="308" t="s">
        <v>46</v>
      </c>
    </row>
    <row r="4" spans="1:5" ht="43.5" customHeight="1" x14ac:dyDescent="0.15">
      <c r="A4" s="566" t="s">
        <v>195</v>
      </c>
      <c r="B4" s="309" t="s">
        <v>45</v>
      </c>
      <c r="C4" s="310">
        <f>'1) 세입세출 총괄'!K9</f>
        <v>2706856046</v>
      </c>
      <c r="D4" s="311" t="s">
        <v>273</v>
      </c>
      <c r="E4" s="312"/>
    </row>
    <row r="5" spans="1:5" ht="43.5" customHeight="1" x14ac:dyDescent="0.15">
      <c r="A5" s="567"/>
      <c r="B5" s="313" t="s">
        <v>227</v>
      </c>
      <c r="C5" s="314">
        <f>'1) 세입세출 총괄'!K10</f>
        <v>1173024883</v>
      </c>
      <c r="D5" s="316" t="s">
        <v>249</v>
      </c>
      <c r="E5" s="315"/>
    </row>
    <row r="6" spans="1:5" ht="43.5" customHeight="1" x14ac:dyDescent="0.15">
      <c r="A6" s="567"/>
      <c r="B6" s="317" t="s">
        <v>44</v>
      </c>
      <c r="C6" s="314">
        <f>'1) 세입세출 총괄'!K11</f>
        <v>308541640</v>
      </c>
      <c r="D6" s="318" t="s">
        <v>228</v>
      </c>
      <c r="E6" s="315"/>
    </row>
    <row r="7" spans="1:5" ht="43.5" customHeight="1" thickBot="1" x14ac:dyDescent="0.2">
      <c r="A7" s="567"/>
      <c r="B7" s="313" t="s">
        <v>253</v>
      </c>
      <c r="C7" s="314">
        <f>'1) 세입세출 총괄'!K12</f>
        <v>280928080</v>
      </c>
      <c r="D7" s="316" t="s">
        <v>254</v>
      </c>
      <c r="E7" s="319"/>
    </row>
    <row r="8" spans="1:5" ht="45" customHeight="1" thickBot="1" x14ac:dyDescent="0.2">
      <c r="A8" s="564" t="s">
        <v>52</v>
      </c>
      <c r="B8" s="565"/>
      <c r="C8" s="320">
        <f>SUM(C4:C7)</f>
        <v>4469350649</v>
      </c>
      <c r="D8" s="321"/>
      <c r="E8" s="322"/>
    </row>
  </sheetData>
  <mergeCells count="3">
    <mergeCell ref="A1:B1"/>
    <mergeCell ref="A8:B8"/>
    <mergeCell ref="A4:A7"/>
  </mergeCells>
  <phoneticPr fontId="3" type="noConversion"/>
  <pageMargins left="0.36" right="0.26" top="0.57999999999999996" bottom="0.42" header="0.32" footer="0.28999999999999998"/>
  <pageSetup paperSize="9" scale="87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G9"/>
  <sheetViews>
    <sheetView view="pageBreakPreview" zoomScaleNormal="90" zoomScaleSheetLayoutView="100" workbookViewId="0">
      <selection activeCell="D17" sqref="D17"/>
    </sheetView>
  </sheetViews>
  <sheetFormatPr defaultColWidth="8.88671875" defaultRowHeight="13.5" x14ac:dyDescent="0.15"/>
  <cols>
    <col min="1" max="1" width="11.6640625" style="42" customWidth="1"/>
    <col min="2" max="2" width="19" style="42" bestFit="1" customWidth="1"/>
    <col min="3" max="3" width="17.21875" style="42" customWidth="1"/>
    <col min="4" max="4" width="43.21875" style="42" customWidth="1"/>
    <col min="5" max="5" width="12.21875" style="42" customWidth="1"/>
    <col min="6" max="6" width="14" style="42" customWidth="1"/>
    <col min="7" max="7" width="13.5546875" style="42" customWidth="1"/>
    <col min="8" max="8" width="11" style="42" bestFit="1" customWidth="1"/>
    <col min="9" max="9" width="9.5546875" style="42" bestFit="1" customWidth="1"/>
    <col min="10" max="10" width="10" style="42" customWidth="1"/>
    <col min="11" max="11" width="9.77734375" style="42" bestFit="1" customWidth="1"/>
    <col min="12" max="12" width="10.6640625" style="42" bestFit="1" customWidth="1"/>
    <col min="13" max="13" width="10.44140625" style="42" bestFit="1" customWidth="1"/>
    <col min="14" max="14" width="9.33203125" style="42" bestFit="1" customWidth="1"/>
    <col min="15" max="15" width="10.44140625" style="42" bestFit="1" customWidth="1"/>
    <col min="16" max="16" width="8.88671875" style="42"/>
    <col min="17" max="17" width="12.21875" style="42" customWidth="1"/>
    <col min="18" max="18" width="12.109375" style="42" customWidth="1"/>
    <col min="19" max="16384" width="8.88671875" style="42"/>
  </cols>
  <sheetData>
    <row r="1" spans="1:7" ht="43.5" customHeight="1" x14ac:dyDescent="0.15">
      <c r="A1" s="570" t="s">
        <v>149</v>
      </c>
      <c r="B1" s="570"/>
      <c r="C1" s="570"/>
      <c r="D1" s="570"/>
      <c r="E1" s="178"/>
    </row>
    <row r="2" spans="1:7" ht="43.5" customHeight="1" thickBot="1" x14ac:dyDescent="0.2">
      <c r="A2" s="43" t="s">
        <v>263</v>
      </c>
      <c r="E2" s="44" t="s">
        <v>1</v>
      </c>
    </row>
    <row r="3" spans="1:7" s="47" customFormat="1" ht="43.5" customHeight="1" thickBot="1" x14ac:dyDescent="0.2">
      <c r="A3" s="45" t="s">
        <v>33</v>
      </c>
      <c r="B3" s="325" t="s">
        <v>32</v>
      </c>
      <c r="C3" s="327" t="s">
        <v>31</v>
      </c>
      <c r="D3" s="327" t="s">
        <v>30</v>
      </c>
      <c r="E3" s="46" t="s">
        <v>0</v>
      </c>
    </row>
    <row r="4" spans="1:7" s="49" customFormat="1" ht="102.6" customHeight="1" x14ac:dyDescent="0.15">
      <c r="A4" s="580"/>
      <c r="B4" s="581" t="s">
        <v>225</v>
      </c>
      <c r="C4" s="582">
        <v>9960677</v>
      </c>
      <c r="D4" s="583" t="s">
        <v>274</v>
      </c>
      <c r="E4" s="584"/>
      <c r="F4" s="48"/>
    </row>
    <row r="5" spans="1:7" s="51" customFormat="1" ht="43.5" customHeight="1" thickBot="1" x14ac:dyDescent="0.2">
      <c r="A5" s="568" t="s">
        <v>75</v>
      </c>
      <c r="B5" s="569"/>
      <c r="C5" s="569"/>
      <c r="D5" s="303">
        <f>C4</f>
        <v>9960677</v>
      </c>
      <c r="E5" s="326"/>
      <c r="F5" s="50"/>
      <c r="G5" s="329"/>
    </row>
    <row r="6" spans="1:7" x14ac:dyDescent="0.15">
      <c r="C6" s="37"/>
      <c r="E6" s="9"/>
      <c r="G6" s="37"/>
    </row>
    <row r="7" spans="1:7" x14ac:dyDescent="0.15">
      <c r="C7" s="37"/>
      <c r="E7" s="9"/>
    </row>
    <row r="8" spans="1:7" x14ac:dyDescent="0.15">
      <c r="E8" s="9"/>
    </row>
    <row r="9" spans="1:7" x14ac:dyDescent="0.15">
      <c r="E9" s="9"/>
    </row>
  </sheetData>
  <mergeCells count="3">
    <mergeCell ref="A5:C5"/>
    <mergeCell ref="A1:B1"/>
    <mergeCell ref="C1:D1"/>
  </mergeCells>
  <phoneticPr fontId="3" type="noConversion"/>
  <printOptions horizontalCentered="1"/>
  <pageMargins left="0.43307086614173229" right="0.43307086614173229" top="0.47244094488188981" bottom="0.27559055118110237" header="0.31496062992125984" footer="0.19685039370078741"/>
  <pageSetup paperSize="9" scale="63" orientation="portrait" r:id="rId1"/>
  <headerFooter alignWithMargins="0"/>
  <colBreaks count="1" manualBreakCount="1">
    <brk id="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G24"/>
  <sheetViews>
    <sheetView view="pageBreakPreview" topLeftCell="A11" zoomScaleNormal="100" zoomScaleSheetLayoutView="100" workbookViewId="0">
      <selection activeCell="F27" sqref="F27"/>
    </sheetView>
  </sheetViews>
  <sheetFormatPr defaultColWidth="8.88671875" defaultRowHeight="13.5" x14ac:dyDescent="0.15"/>
  <cols>
    <col min="1" max="1" width="10.88671875" style="37" customWidth="1"/>
    <col min="2" max="2" width="14.44140625" style="37" customWidth="1"/>
    <col min="3" max="3" width="15.33203125" style="37" bestFit="1" customWidth="1"/>
    <col min="4" max="4" width="62" style="37" bestFit="1" customWidth="1"/>
    <col min="5" max="5" width="10.77734375" style="37" customWidth="1"/>
    <col min="6" max="6" width="12.33203125" style="37" bestFit="1" customWidth="1"/>
    <col min="7" max="7" width="13.33203125" style="37" bestFit="1" customWidth="1"/>
    <col min="8" max="8" width="11" style="37" bestFit="1" customWidth="1"/>
    <col min="9" max="9" width="12.77734375" style="37" bestFit="1" customWidth="1"/>
    <col min="10" max="10" width="11.21875" style="37" bestFit="1" customWidth="1"/>
    <col min="11" max="11" width="10.6640625" style="37" bestFit="1" customWidth="1"/>
    <col min="12" max="12" width="11.21875" style="37" bestFit="1" customWidth="1"/>
    <col min="13" max="14" width="11" style="37" bestFit="1" customWidth="1"/>
    <col min="15" max="15" width="12.5546875" style="37" customWidth="1"/>
    <col min="16" max="16384" width="8.88671875" style="37"/>
  </cols>
  <sheetData>
    <row r="1" spans="1:7" ht="24.75" customHeight="1" x14ac:dyDescent="0.15">
      <c r="A1" s="563" t="s">
        <v>43</v>
      </c>
      <c r="B1" s="563"/>
      <c r="C1" s="563"/>
      <c r="D1" s="563"/>
      <c r="E1" s="563"/>
    </row>
    <row r="2" spans="1:7" ht="14.25" thickBot="1" x14ac:dyDescent="0.2">
      <c r="A2" s="38"/>
      <c r="B2" s="38"/>
      <c r="E2" s="39" t="s">
        <v>42</v>
      </c>
    </row>
    <row r="3" spans="1:7" ht="21" customHeight="1" x14ac:dyDescent="0.15">
      <c r="A3" s="342" t="s">
        <v>41</v>
      </c>
      <c r="B3" s="343" t="s">
        <v>40</v>
      </c>
      <c r="C3" s="343" t="s">
        <v>39</v>
      </c>
      <c r="D3" s="391" t="s">
        <v>38</v>
      </c>
      <c r="E3" s="344" t="s">
        <v>37</v>
      </c>
    </row>
    <row r="4" spans="1:7" ht="24.95" customHeight="1" x14ac:dyDescent="0.15">
      <c r="A4" s="573" t="s">
        <v>36</v>
      </c>
      <c r="B4" s="602" t="s">
        <v>275</v>
      </c>
      <c r="C4" s="606">
        <f>'1) 세입세출 총괄'!K13</f>
        <v>4180761</v>
      </c>
      <c r="D4" s="302" t="s">
        <v>229</v>
      </c>
      <c r="E4" s="40"/>
    </row>
    <row r="5" spans="1:7" ht="24.95" customHeight="1" x14ac:dyDescent="0.15">
      <c r="A5" s="573"/>
      <c r="B5" s="602"/>
      <c r="C5" s="606"/>
      <c r="D5" s="302" t="s">
        <v>240</v>
      </c>
      <c r="E5" s="40"/>
    </row>
    <row r="6" spans="1:7" ht="24.95" customHeight="1" x14ac:dyDescent="0.15">
      <c r="A6" s="573"/>
      <c r="B6" s="602"/>
      <c r="C6" s="606"/>
      <c r="D6" s="345" t="s">
        <v>231</v>
      </c>
      <c r="E6" s="40"/>
    </row>
    <row r="7" spans="1:7" ht="24.95" customHeight="1" x14ac:dyDescent="0.15">
      <c r="A7" s="571" t="s">
        <v>109</v>
      </c>
      <c r="B7" s="337" t="s">
        <v>107</v>
      </c>
      <c r="C7" s="607">
        <f>'1) 세입세출 총괄'!K17</f>
        <v>150000</v>
      </c>
      <c r="D7" s="302" t="s">
        <v>230</v>
      </c>
      <c r="E7" s="40"/>
    </row>
    <row r="8" spans="1:7" ht="24.95" customHeight="1" x14ac:dyDescent="0.15">
      <c r="A8" s="578"/>
      <c r="B8" s="571" t="s">
        <v>108</v>
      </c>
      <c r="C8" s="608">
        <f>'1) 세입세출 총괄'!K18</f>
        <v>17612613</v>
      </c>
      <c r="D8" s="302" t="s">
        <v>244</v>
      </c>
      <c r="E8" s="40"/>
    </row>
    <row r="9" spans="1:7" ht="24.95" customHeight="1" x14ac:dyDescent="0.15">
      <c r="A9" s="578"/>
      <c r="B9" s="572"/>
      <c r="C9" s="609"/>
      <c r="D9" s="302" t="s">
        <v>239</v>
      </c>
      <c r="E9" s="40"/>
      <c r="G9" s="37" t="s">
        <v>152</v>
      </c>
    </row>
    <row r="10" spans="1:7" ht="24.95" customHeight="1" x14ac:dyDescent="0.15">
      <c r="A10" s="578"/>
      <c r="B10" s="572"/>
      <c r="C10" s="609"/>
      <c r="D10" s="302" t="s">
        <v>277</v>
      </c>
      <c r="E10" s="40"/>
    </row>
    <row r="11" spans="1:7" ht="24.95" customHeight="1" x14ac:dyDescent="0.15">
      <c r="A11" s="578"/>
      <c r="B11" s="572"/>
      <c r="C11" s="609"/>
      <c r="D11" s="302" t="s">
        <v>235</v>
      </c>
      <c r="E11" s="40"/>
    </row>
    <row r="12" spans="1:7" ht="24.95" customHeight="1" x14ac:dyDescent="0.15">
      <c r="A12" s="578"/>
      <c r="B12" s="572"/>
      <c r="C12" s="609"/>
      <c r="D12" s="302" t="s">
        <v>242</v>
      </c>
      <c r="E12" s="40"/>
    </row>
    <row r="13" spans="1:7" ht="24.95" customHeight="1" x14ac:dyDescent="0.15">
      <c r="A13" s="578"/>
      <c r="B13" s="603" t="s">
        <v>276</v>
      </c>
      <c r="C13" s="610">
        <f>'1) 세입세출 총괄'!K19</f>
        <v>11427605</v>
      </c>
      <c r="D13" s="302" t="s">
        <v>226</v>
      </c>
      <c r="E13" s="40"/>
    </row>
    <row r="14" spans="1:7" ht="24.95" customHeight="1" x14ac:dyDescent="0.15">
      <c r="A14" s="578"/>
      <c r="B14" s="604"/>
      <c r="C14" s="611"/>
      <c r="D14" s="302" t="s">
        <v>243</v>
      </c>
      <c r="E14" s="40"/>
    </row>
    <row r="15" spans="1:7" ht="24.95" customHeight="1" x14ac:dyDescent="0.15">
      <c r="A15" s="578"/>
      <c r="B15" s="604"/>
      <c r="C15" s="611"/>
      <c r="D15" s="302" t="s">
        <v>257</v>
      </c>
      <c r="E15" s="40"/>
    </row>
    <row r="16" spans="1:7" ht="24.95" customHeight="1" x14ac:dyDescent="0.15">
      <c r="A16" s="578"/>
      <c r="B16" s="604"/>
      <c r="C16" s="611"/>
      <c r="D16" s="302" t="s">
        <v>256</v>
      </c>
      <c r="E16" s="40"/>
    </row>
    <row r="17" spans="1:6" ht="24.95" customHeight="1" x14ac:dyDescent="0.15">
      <c r="A17" s="578"/>
      <c r="B17" s="605"/>
      <c r="C17" s="612"/>
      <c r="D17" s="302" t="s">
        <v>255</v>
      </c>
      <c r="E17" s="40"/>
    </row>
    <row r="18" spans="1:6" ht="24.95" customHeight="1" x14ac:dyDescent="0.15">
      <c r="A18" s="578"/>
      <c r="B18" s="336" t="s">
        <v>266</v>
      </c>
      <c r="C18" s="607">
        <f>'1) 세입세출 총괄'!K20</f>
        <v>728409</v>
      </c>
      <c r="D18" s="302" t="s">
        <v>250</v>
      </c>
      <c r="E18" s="40"/>
      <c r="F18" s="41"/>
    </row>
    <row r="19" spans="1:6" ht="24.95" customHeight="1" x14ac:dyDescent="0.15">
      <c r="A19" s="579"/>
      <c r="B19" s="336" t="s">
        <v>247</v>
      </c>
      <c r="C19" s="607">
        <f>'1) 세입세출 총괄'!K21</f>
        <v>48503230</v>
      </c>
      <c r="D19" s="302" t="s">
        <v>258</v>
      </c>
      <c r="E19" s="388"/>
      <c r="F19" s="41"/>
    </row>
    <row r="20" spans="1:6" ht="24.95" customHeight="1" x14ac:dyDescent="0.15">
      <c r="A20" s="574" t="s">
        <v>245</v>
      </c>
      <c r="B20" s="385" t="s">
        <v>111</v>
      </c>
      <c r="C20" s="613">
        <f>'1) 세입세출 총괄'!K24</f>
        <v>500000</v>
      </c>
      <c r="D20" s="302" t="s">
        <v>278</v>
      </c>
      <c r="E20" s="302"/>
      <c r="F20" s="41"/>
    </row>
    <row r="21" spans="1:6" ht="24.95" customHeight="1" x14ac:dyDescent="0.15">
      <c r="A21" s="574"/>
      <c r="B21" s="385" t="s">
        <v>112</v>
      </c>
      <c r="C21" s="613">
        <f>'1) 세입세출 총괄'!K25</f>
        <v>618750</v>
      </c>
      <c r="D21" s="302"/>
      <c r="E21" s="302"/>
      <c r="F21" s="41"/>
    </row>
    <row r="22" spans="1:6" ht="24.95" customHeight="1" x14ac:dyDescent="0.15">
      <c r="A22" s="379" t="s">
        <v>246</v>
      </c>
      <c r="B22" s="385" t="s">
        <v>236</v>
      </c>
      <c r="C22" s="613">
        <f>'1) 세입세출 총괄'!K30</f>
        <v>18733910</v>
      </c>
      <c r="D22" s="302" t="s">
        <v>259</v>
      </c>
      <c r="E22" s="302"/>
      <c r="F22" s="41"/>
    </row>
    <row r="23" spans="1:6" ht="24.95" customHeight="1" thickBot="1" x14ac:dyDescent="0.2">
      <c r="A23" s="576" t="s">
        <v>34</v>
      </c>
      <c r="B23" s="577"/>
      <c r="C23" s="614">
        <f>SUM(C4:C22)</f>
        <v>102455278</v>
      </c>
      <c r="D23" s="386"/>
      <c r="E23" s="387"/>
    </row>
    <row r="24" spans="1:6" ht="21" customHeight="1" x14ac:dyDescent="0.15">
      <c r="D24" s="575" t="s">
        <v>213</v>
      </c>
      <c r="E24" s="575"/>
    </row>
  </sheetData>
  <mergeCells count="12">
    <mergeCell ref="A20:A21"/>
    <mergeCell ref="D24:E24"/>
    <mergeCell ref="A23:B23"/>
    <mergeCell ref="A7:A19"/>
    <mergeCell ref="B13:B17"/>
    <mergeCell ref="C13:C17"/>
    <mergeCell ref="A1:E1"/>
    <mergeCell ref="C8:C12"/>
    <mergeCell ref="B8:B12"/>
    <mergeCell ref="A4:A6"/>
    <mergeCell ref="B4:B6"/>
    <mergeCell ref="C4:C6"/>
  </mergeCells>
  <phoneticPr fontId="3" type="noConversion"/>
  <printOptions horizontalCentered="1"/>
  <pageMargins left="0.19685039370078741" right="0.55118110236220474" top="0.47244094488188981" bottom="0.31496062992125984" header="0.27559055118110237" footer="0.1574803149606299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 지정된 범위</vt:lpstr>
      </vt:variant>
      <vt:variant>
        <vt:i4>17</vt:i4>
      </vt:variant>
    </vt:vector>
  </HeadingPairs>
  <TitlesOfParts>
    <vt:vector size="34" baseType="lpstr">
      <vt:lpstr>제목</vt:lpstr>
      <vt:lpstr>목차</vt:lpstr>
      <vt:lpstr>1) 세입세출 총괄</vt:lpstr>
      <vt:lpstr>2) 세입 결산</vt:lpstr>
      <vt:lpstr>3) 세출 결산</vt:lpstr>
      <vt:lpstr>4)-가 예금잔액 명세서 </vt:lpstr>
      <vt:lpstr>통장잔액 </vt:lpstr>
      <vt:lpstr>4)-나 퇴직적립금현황</vt:lpstr>
      <vt:lpstr>2 과목전용조서</vt:lpstr>
      <vt:lpstr>3 예비비사용</vt:lpstr>
      <vt:lpstr>4 기본재산</vt:lpstr>
      <vt:lpstr>5 사업수입</vt:lpstr>
      <vt:lpstr>6 정부보조금</vt:lpstr>
      <vt:lpstr>7 후원금 수입 및 사용결과보고서</vt:lpstr>
      <vt:lpstr>8 인건비명세서</vt:lpstr>
      <vt:lpstr>9 사업비</vt:lpstr>
      <vt:lpstr>10 기타비용</vt:lpstr>
      <vt:lpstr>'1) 세입세출 총괄'!Print_Area</vt:lpstr>
      <vt:lpstr>'10 기타비용'!Print_Area</vt:lpstr>
      <vt:lpstr>'2 과목전용조서'!Print_Area</vt:lpstr>
      <vt:lpstr>'2) 세입 결산'!Print_Area</vt:lpstr>
      <vt:lpstr>'3) 세출 결산'!Print_Area</vt:lpstr>
      <vt:lpstr>'4)-나 퇴직적립금현황'!Print_Area</vt:lpstr>
      <vt:lpstr>'5 사업수입'!Print_Area</vt:lpstr>
      <vt:lpstr>'6 정부보조금'!Print_Area</vt:lpstr>
      <vt:lpstr>'7 후원금 수입 및 사용결과보고서'!Print_Area</vt:lpstr>
      <vt:lpstr>'8 인건비명세서'!Print_Area</vt:lpstr>
      <vt:lpstr>'9 사업비'!Print_Area</vt:lpstr>
      <vt:lpstr>제목!Print_Area</vt:lpstr>
      <vt:lpstr>'통장잔액 '!Print_Area</vt:lpstr>
      <vt:lpstr>'10 기타비용'!Print_Titles</vt:lpstr>
      <vt:lpstr>'5 사업수입'!Print_Titles</vt:lpstr>
      <vt:lpstr>'6 정부보조금'!Print_Titles</vt:lpstr>
      <vt:lpstr>'9 사업비'!Print_Titles</vt:lpstr>
    </vt:vector>
  </TitlesOfParts>
  <Company>사랑의복지관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복지관</dc:creator>
  <cp:lastModifiedBy>WD</cp:lastModifiedBy>
  <cp:lastPrinted>2025-03-28T02:43:30Z</cp:lastPrinted>
  <dcterms:created xsi:type="dcterms:W3CDTF">2005-01-11T01:51:50Z</dcterms:created>
  <dcterms:modified xsi:type="dcterms:W3CDTF">2025-03-28T02:44:28Z</dcterms:modified>
</cp:coreProperties>
</file>