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D\Desktop\"/>
    </mc:Choice>
  </mc:AlternateContent>
  <xr:revisionPtr revIDLastSave="0" documentId="8_{ADE8C49A-0D56-4A52-8177-324F444E6E01}" xr6:coauthVersionLast="47" xr6:coauthVersionMax="47" xr10:uidLastSave="{00000000-0000-0000-0000-000000000000}"/>
  <bookViews>
    <workbookView xWindow="28680" yWindow="-120" windowWidth="29040" windowHeight="15720" tabRatio="885" xr2:uid="{00000000-000D-0000-FFFF-FFFF00000000}"/>
  </bookViews>
  <sheets>
    <sheet name="제목" sheetId="19" r:id="rId1"/>
    <sheet name="목차" sheetId="31" r:id="rId2"/>
    <sheet name="1) 세입세출 총괄" sheetId="32" r:id="rId3"/>
    <sheet name="2) 세입 결산" sheetId="26" r:id="rId4"/>
    <sheet name="3) 세출 결산" sheetId="27" r:id="rId5"/>
    <sheet name="4)-가 예금잔액 명세서 " sheetId="18" r:id="rId6"/>
    <sheet name="통장잔액 " sheetId="33" r:id="rId7"/>
    <sheet name="4)-나 퇴직적립금현황" sheetId="28" r:id="rId8"/>
    <sheet name="2 과목전용조서" sheetId="21" r:id="rId9"/>
    <sheet name="3 예비비사용" sheetId="9" r:id="rId10"/>
    <sheet name="4 기본재산" sheetId="10" r:id="rId11"/>
    <sheet name="5 사업수입" sheetId="11" r:id="rId12"/>
    <sheet name="6 정부보조금" sheetId="29" r:id="rId13"/>
    <sheet name="7 후원금 수입 및 사용결과보고서" sheetId="30" r:id="rId14"/>
    <sheet name="8 인건비명세서" sheetId="16" r:id="rId15"/>
    <sheet name="9 사업비" sheetId="14" r:id="rId16"/>
    <sheet name="10 기타비용" sheetId="15" r:id="rId17"/>
    <sheet name="Sheet1" sheetId="34" r:id="rId18"/>
  </sheets>
  <definedNames>
    <definedName name="_xlnm._FilterDatabase" localSheetId="12" hidden="1">'6 정부보조금'!$A$3:$F$10</definedName>
    <definedName name="_xlnm.Print_Area" localSheetId="2">'1) 세입세출 총괄'!$A$1:$L$39</definedName>
    <definedName name="_xlnm.Print_Area" localSheetId="16">'10 기타비용'!$A$1:$F$24</definedName>
    <definedName name="_xlnm.Print_Area" localSheetId="8">'2 과목전용조서'!$A$1:$J$17</definedName>
    <definedName name="_xlnm.Print_Area" localSheetId="3">'2) 세입 결산'!$A$1:$I$38</definedName>
    <definedName name="_xlnm.Print_Area" localSheetId="4">'3) 세출 결산'!$A$1:$I$103</definedName>
    <definedName name="_xlnm.Print_Area" localSheetId="5">'4)-가 예금잔액 명세서 '!#REF!</definedName>
    <definedName name="_xlnm.Print_Area" localSheetId="7">'4)-나 퇴직적립금현황'!$A$1:$I$60</definedName>
    <definedName name="_xlnm.Print_Area" localSheetId="11">'5 사업수입'!$A$1:$F$11</definedName>
    <definedName name="_xlnm.Print_Area" localSheetId="12">'6 정부보조금'!$A$1:$F$10</definedName>
    <definedName name="_xlnm.Print_Area" localSheetId="13">'7 후원금 수입 및 사용결과보고서'!$A$1:$F$14</definedName>
    <definedName name="_xlnm.Print_Area" localSheetId="14">'8 인건비명세서'!$A$1:$E$8</definedName>
    <definedName name="_xlnm.Print_Area" localSheetId="15">'9 사업비'!$A$1:$E$6</definedName>
    <definedName name="_xlnm.Print_Area" localSheetId="0">제목!$A$1:$H$47</definedName>
    <definedName name="_xlnm.Print_Area" localSheetId="6">'통장잔액 '!$A$1:$D$40</definedName>
    <definedName name="_xlnm.Print_Titles" localSheetId="16">'10 기타비용'!$3:$3</definedName>
    <definedName name="_xlnm.Print_Titles" localSheetId="11">'5 사업수입'!$2:$3</definedName>
    <definedName name="_xlnm.Print_Titles" localSheetId="12">'6 정부보조금'!$A:$C,'6 정부보조금'!$1:$1</definedName>
    <definedName name="_xlnm.Print_Titles" localSheetId="15">'9 사업비'!$3:$3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3" i="15" l="1"/>
  <c r="D6" i="14"/>
  <c r="F102" i="27"/>
  <c r="F101" i="27"/>
  <c r="F94" i="27"/>
  <c r="F85" i="27"/>
  <c r="F82" i="27"/>
  <c r="F73" i="27"/>
  <c r="F70" i="27"/>
  <c r="F67" i="27"/>
  <c r="F60" i="27"/>
  <c r="F59" i="27"/>
  <c r="F58" i="27"/>
  <c r="F55" i="27"/>
  <c r="F48" i="27"/>
  <c r="F46" i="27"/>
  <c r="F43" i="27"/>
  <c r="F40" i="27"/>
  <c r="F37" i="27"/>
  <c r="F34" i="27"/>
  <c r="F31" i="27"/>
  <c r="F26" i="27"/>
  <c r="F25" i="27"/>
  <c r="F22" i="27"/>
  <c r="F18" i="27"/>
  <c r="F17" i="27"/>
  <c r="F16" i="27"/>
  <c r="F13" i="27"/>
  <c r="F10" i="27"/>
  <c r="F7" i="27"/>
  <c r="I5" i="27"/>
  <c r="I37" i="26"/>
  <c r="I38" i="26"/>
  <c r="I36" i="26"/>
  <c r="I31" i="26"/>
  <c r="I32" i="26"/>
  <c r="I33" i="26"/>
  <c r="I34" i="26"/>
  <c r="I35" i="26"/>
  <c r="I30" i="26"/>
  <c r="I25" i="26"/>
  <c r="I26" i="26"/>
  <c r="I27" i="26"/>
  <c r="I28" i="26"/>
  <c r="I29" i="26"/>
  <c r="I24" i="26"/>
  <c r="I19" i="26"/>
  <c r="I20" i="26"/>
  <c r="I21" i="26"/>
  <c r="I22" i="26"/>
  <c r="I23" i="26"/>
  <c r="I18" i="26"/>
  <c r="I16" i="26"/>
  <c r="I17" i="26"/>
  <c r="I15" i="26"/>
  <c r="I10" i="26"/>
  <c r="I11" i="26"/>
  <c r="I12" i="26"/>
  <c r="I13" i="26"/>
  <c r="I14" i="26"/>
  <c r="I9" i="26"/>
  <c r="I7" i="26"/>
  <c r="I8" i="26"/>
  <c r="I6" i="26"/>
  <c r="F38" i="26"/>
  <c r="F29" i="26"/>
  <c r="F26" i="26"/>
  <c r="F8" i="26"/>
  <c r="L38" i="32"/>
  <c r="L35" i="32"/>
  <c r="L34" i="32"/>
  <c r="L33" i="32"/>
  <c r="L32" i="32"/>
  <c r="L30" i="32"/>
  <c r="L31" i="32"/>
  <c r="L29" i="32"/>
  <c r="L28" i="32"/>
  <c r="L27" i="32"/>
  <c r="L26" i="32"/>
  <c r="L25" i="32"/>
  <c r="L24" i="32"/>
  <c r="L23" i="32"/>
  <c r="L18" i="32"/>
  <c r="L19" i="32"/>
  <c r="L20" i="32"/>
  <c r="L21" i="32"/>
  <c r="L22" i="32"/>
  <c r="L17" i="32"/>
  <c r="L16" i="32"/>
  <c r="L15" i="32"/>
  <c r="L14" i="32"/>
  <c r="L13" i="32"/>
  <c r="L10" i="32"/>
  <c r="L11" i="32"/>
  <c r="L12" i="32"/>
  <c r="L9" i="32"/>
  <c r="L8" i="32"/>
  <c r="L7" i="32"/>
  <c r="F16" i="32"/>
  <c r="F15" i="32"/>
  <c r="F14" i="32"/>
  <c r="F13" i="32"/>
  <c r="F12" i="32"/>
  <c r="F11" i="32"/>
  <c r="F10" i="32"/>
  <c r="F9" i="32"/>
  <c r="F8" i="32"/>
  <c r="F7" i="32"/>
  <c r="F6" i="32"/>
  <c r="K7" i="32"/>
  <c r="D8" i="32"/>
  <c r="E11" i="32"/>
  <c r="F61" i="27" l="1"/>
  <c r="F19" i="27"/>
  <c r="C8" i="16" l="1"/>
  <c r="F5" i="18"/>
  <c r="K33" i="32"/>
  <c r="K8" i="32"/>
  <c r="J8" i="32"/>
  <c r="K16" i="32"/>
  <c r="J16" i="32"/>
  <c r="F47" i="27"/>
  <c r="F49" i="27" l="1"/>
  <c r="F50" i="27"/>
  <c r="F23" i="26"/>
  <c r="F19" i="26"/>
  <c r="F22" i="26" s="1"/>
  <c r="F18" i="26"/>
  <c r="F21" i="26" s="1"/>
  <c r="F11" i="26"/>
  <c r="F14" i="26" s="1"/>
  <c r="F10" i="26"/>
  <c r="F13" i="26" s="1"/>
  <c r="F9" i="26"/>
  <c r="F12" i="26" s="1"/>
  <c r="K13" i="32" l="1"/>
  <c r="J13" i="32"/>
  <c r="F32" i="26" l="1"/>
  <c r="F35" i="26" s="1"/>
  <c r="F31" i="26"/>
  <c r="F34" i="26" s="1"/>
  <c r="F30" i="26"/>
  <c r="F33" i="26" s="1"/>
  <c r="F36" i="26" s="1"/>
  <c r="J28" i="32" l="1"/>
  <c r="J24" i="32"/>
  <c r="J23" i="32" s="1"/>
  <c r="J33" i="32"/>
  <c r="D14" i="32" l="1"/>
  <c r="E10" i="11" l="1"/>
  <c r="F90" i="27"/>
  <c r="F89" i="27"/>
  <c r="F91" i="27" s="1"/>
  <c r="F87" i="27"/>
  <c r="F86" i="27"/>
  <c r="F63" i="27"/>
  <c r="F62" i="27"/>
  <c r="F98" i="27"/>
  <c r="F99" i="27"/>
  <c r="F100" i="27" s="1"/>
  <c r="F88" i="27" l="1"/>
  <c r="F64" i="27"/>
  <c r="E10" i="32"/>
  <c r="E8" i="32" l="1"/>
  <c r="E7" i="32" s="1"/>
  <c r="B9" i="9" l="1"/>
  <c r="I93" i="27" l="1"/>
  <c r="I6" i="27"/>
  <c r="I8" i="27"/>
  <c r="I9" i="27"/>
  <c r="I11" i="27"/>
  <c r="I12" i="27"/>
  <c r="I14" i="27"/>
  <c r="I15" i="27"/>
  <c r="I44" i="27"/>
  <c r="I45" i="27"/>
  <c r="F96" i="27" l="1"/>
  <c r="F97" i="27" s="1"/>
  <c r="F95" i="27"/>
  <c r="D10" i="29" l="1"/>
  <c r="F75" i="27" l="1"/>
  <c r="F78" i="27" s="1"/>
  <c r="F74" i="27"/>
  <c r="I38" i="27"/>
  <c r="I39" i="27"/>
  <c r="I41" i="27"/>
  <c r="I42" i="27"/>
  <c r="F27" i="27"/>
  <c r="F28" i="27" s="1"/>
  <c r="F76" i="27" l="1"/>
  <c r="F51" i="27"/>
  <c r="F77" i="27"/>
  <c r="F79" i="27" s="1"/>
  <c r="I102" i="27" l="1"/>
  <c r="F52" i="27"/>
  <c r="F37" i="26"/>
  <c r="D7" i="32"/>
  <c r="I101" i="27" l="1"/>
  <c r="F103" i="27"/>
  <c r="I103" i="27" s="1"/>
  <c r="E23" i="15" l="1"/>
  <c r="E14" i="32"/>
  <c r="K28" i="32" l="1"/>
  <c r="E5" i="18"/>
  <c r="H36" i="26" l="1"/>
  <c r="H38" i="26" s="1"/>
  <c r="H37" i="26"/>
  <c r="I71" i="27" l="1"/>
  <c r="I72" i="27"/>
  <c r="I73" i="27"/>
  <c r="D11" i="32" l="1"/>
  <c r="K27" i="32"/>
  <c r="E13" i="32"/>
  <c r="I95" i="27"/>
  <c r="I92" i="27"/>
  <c r="I81" i="27"/>
  <c r="I80" i="27"/>
  <c r="I66" i="27"/>
  <c r="I68" i="27"/>
  <c r="I69" i="27"/>
  <c r="I65" i="27"/>
  <c r="I53" i="27"/>
  <c r="I54" i="27"/>
  <c r="I56" i="27"/>
  <c r="I57" i="27"/>
  <c r="I30" i="27"/>
  <c r="I32" i="27"/>
  <c r="I33" i="27"/>
  <c r="I35" i="27"/>
  <c r="I36" i="27"/>
  <c r="I29" i="27"/>
  <c r="I21" i="27"/>
  <c r="I23" i="27"/>
  <c r="I24" i="27"/>
  <c r="I20" i="27"/>
  <c r="D10" i="32" l="1"/>
  <c r="D13" i="32"/>
  <c r="G98" i="27" l="1"/>
  <c r="I98" i="27" s="1"/>
  <c r="G96" i="27"/>
  <c r="I96" i="27" s="1"/>
  <c r="G99" i="27" l="1"/>
  <c r="I99" i="27" s="1"/>
  <c r="G87" i="27"/>
  <c r="I87" i="27" s="1"/>
  <c r="G86" i="27"/>
  <c r="I74" i="27"/>
  <c r="G27" i="27"/>
  <c r="I27" i="27" s="1"/>
  <c r="G26" i="27"/>
  <c r="I26" i="27" s="1"/>
  <c r="G18" i="27"/>
  <c r="J37" i="32"/>
  <c r="J27" i="32"/>
  <c r="K24" i="32"/>
  <c r="E6" i="32"/>
  <c r="D6" i="32"/>
  <c r="J36" i="32" l="1"/>
  <c r="K23" i="32"/>
  <c r="J32" i="32"/>
  <c r="G100" i="27"/>
  <c r="I100" i="27" s="1"/>
  <c r="I18" i="27"/>
  <c r="I77" i="27"/>
  <c r="I63" i="27"/>
  <c r="I60" i="27"/>
  <c r="I86" i="27"/>
  <c r="G89" i="27"/>
  <c r="I89" i="27" s="1"/>
  <c r="G90" i="27"/>
  <c r="I90" i="27" s="1"/>
  <c r="K32" i="32"/>
  <c r="I62" i="27"/>
  <c r="I59" i="27"/>
  <c r="I78" i="27"/>
  <c r="I75" i="27"/>
  <c r="J7" i="32"/>
  <c r="J6" i="32" l="1"/>
  <c r="G36" i="26"/>
  <c r="G37" i="26" l="1"/>
  <c r="G97" i="27" l="1"/>
  <c r="I97" i="27" s="1"/>
  <c r="G88" i="27"/>
  <c r="I88" i="27" s="1"/>
  <c r="I76" i="27"/>
  <c r="I61" i="27"/>
  <c r="I28" i="27"/>
  <c r="I64" i="27"/>
  <c r="I79" i="27"/>
  <c r="G94" i="27"/>
  <c r="I94" i="27" s="1"/>
  <c r="G91" i="27"/>
  <c r="I91" i="27" s="1"/>
  <c r="G82" i="27"/>
  <c r="I82" i="27" s="1"/>
  <c r="G70" i="27"/>
  <c r="I70" i="27" s="1"/>
  <c r="G67" i="27"/>
  <c r="I67" i="27" s="1"/>
  <c r="G58" i="27"/>
  <c r="I58" i="27" s="1"/>
  <c r="G55" i="27"/>
  <c r="I55" i="27" s="1"/>
  <c r="G43" i="27"/>
  <c r="I43" i="27" s="1"/>
  <c r="G40" i="27"/>
  <c r="I40" i="27" s="1"/>
  <c r="G37" i="27"/>
  <c r="I37" i="27" s="1"/>
  <c r="G34" i="27"/>
  <c r="I34" i="27" s="1"/>
  <c r="G31" i="27"/>
  <c r="I31" i="27" s="1"/>
  <c r="G28" i="27"/>
  <c r="G25" i="27"/>
  <c r="I25" i="27" s="1"/>
  <c r="G22" i="27"/>
  <c r="I22" i="27" s="1"/>
  <c r="G46" i="27"/>
  <c r="I46" i="27" s="1"/>
  <c r="G16" i="27"/>
  <c r="I16" i="27" s="1"/>
  <c r="G13" i="27"/>
  <c r="I13" i="27" s="1"/>
  <c r="G10" i="27"/>
  <c r="I10" i="27" s="1"/>
  <c r="G7" i="27"/>
  <c r="I7" i="27" s="1"/>
  <c r="G38" i="26" l="1"/>
  <c r="G48" i="27"/>
  <c r="G47" i="27"/>
  <c r="I47" i="27" s="1"/>
  <c r="G17" i="27"/>
  <c r="F10" i="30"/>
  <c r="F14" i="30" s="1"/>
  <c r="C10" i="30"/>
  <c r="C14" i="30" s="1"/>
  <c r="I17" i="27" l="1"/>
  <c r="G50" i="27"/>
  <c r="G51" i="27"/>
  <c r="I51" i="27" s="1"/>
  <c r="I48" i="27"/>
  <c r="G49" i="27"/>
  <c r="G19" i="27"/>
  <c r="I19" i="27" s="1"/>
  <c r="F9" i="21"/>
  <c r="H9" i="21"/>
  <c r="I9" i="21"/>
  <c r="E9" i="21"/>
  <c r="G9" i="21"/>
  <c r="I49" i="27" l="1"/>
  <c r="G52" i="27"/>
  <c r="I50" i="27"/>
  <c r="I52" i="27" s="1"/>
  <c r="C4" i="11" l="1"/>
  <c r="K37" i="32" l="1"/>
  <c r="K36" i="32" s="1"/>
  <c r="L36" i="32" s="1"/>
  <c r="L37" i="32" l="1"/>
  <c r="K6" i="32"/>
  <c r="L6" i="32" s="1"/>
</calcChain>
</file>

<file path=xl/sharedStrings.xml><?xml version="1.0" encoding="utf-8"?>
<sst xmlns="http://schemas.openxmlformats.org/spreadsheetml/2006/main" count="486" uniqueCount="294">
  <si>
    <t>비고</t>
    <phoneticPr fontId="3" type="noConversion"/>
  </si>
  <si>
    <t>(단위:원)</t>
    <phoneticPr fontId="3" type="noConversion"/>
  </si>
  <si>
    <t>3. 불용액이라는 것은 실제로 사용하지 않고 남는 금액을 기록</t>
    <phoneticPr fontId="3" type="noConversion"/>
  </si>
  <si>
    <t>2. 전용연월일은 실제 사용예산중에 예산을 초과한 날짜를 기록하면 됨.</t>
    <phoneticPr fontId="3" type="noConversion"/>
  </si>
  <si>
    <t>1. 과목전용조서에 기록하는 내용은 이사회때 보고한 추경사항 이외에 목간 변경된 사항에 대해서만  작성하면 됨.</t>
    <phoneticPr fontId="3" type="noConversion"/>
  </si>
  <si>
    <t>과목전용조서 작성 요령</t>
    <phoneticPr fontId="3" type="noConversion"/>
  </si>
  <si>
    <t>(사랑의복지관)</t>
    <phoneticPr fontId="3" type="noConversion"/>
  </si>
  <si>
    <t>목</t>
    <phoneticPr fontId="3" type="noConversion"/>
  </si>
  <si>
    <t>항</t>
    <phoneticPr fontId="3" type="noConversion"/>
  </si>
  <si>
    <t>관</t>
    <phoneticPr fontId="3" type="noConversion"/>
  </si>
  <si>
    <t>전용
사유</t>
    <phoneticPr fontId="3" type="noConversion"/>
  </si>
  <si>
    <t>예산현액
(1)+(2)=(3)</t>
    <phoneticPr fontId="3" type="noConversion"/>
  </si>
  <si>
    <t>전용액(2)</t>
    <phoneticPr fontId="3" type="noConversion"/>
  </si>
  <si>
    <t>예산액(1)</t>
    <phoneticPr fontId="3" type="noConversion"/>
  </si>
  <si>
    <t>전   용
연월일</t>
    <phoneticPr fontId="3" type="noConversion"/>
  </si>
  <si>
    <t>과    목</t>
    <phoneticPr fontId="3" type="noConversion"/>
  </si>
  <si>
    <t>(단위 :원)</t>
    <phoneticPr fontId="3" type="noConversion"/>
  </si>
  <si>
    <t>비  고</t>
    <phoneticPr fontId="3" type="noConversion"/>
  </si>
  <si>
    <t>사용내역</t>
    <phoneticPr fontId="3" type="noConversion"/>
  </si>
  <si>
    <t>사      유</t>
    <phoneticPr fontId="3" type="noConversion"/>
  </si>
  <si>
    <t>금  액</t>
    <phoneticPr fontId="3" type="noConversion"/>
  </si>
  <si>
    <t>사용일자</t>
    <phoneticPr fontId="3" type="noConversion"/>
  </si>
  <si>
    <t>(단위 : 원)</t>
    <phoneticPr fontId="3" type="noConversion"/>
  </si>
  <si>
    <t>3. 예비비 사용조서</t>
    <phoneticPr fontId="3" type="noConversion"/>
  </si>
  <si>
    <t>운영방법</t>
    <phoneticPr fontId="3" type="noConversion"/>
  </si>
  <si>
    <t>산출기초</t>
    <phoneticPr fontId="3" type="noConversion"/>
  </si>
  <si>
    <t>수입액</t>
    <phoneticPr fontId="3" type="noConversion"/>
  </si>
  <si>
    <t>평가액</t>
    <phoneticPr fontId="3" type="noConversion"/>
  </si>
  <si>
    <t>수  량</t>
    <phoneticPr fontId="3" type="noConversion"/>
  </si>
  <si>
    <t>재산종류</t>
    <phoneticPr fontId="3" type="noConversion"/>
  </si>
  <si>
    <t>4. 기본재산 수입명세서</t>
    <phoneticPr fontId="3" type="noConversion"/>
  </si>
  <si>
    <t>산출내역</t>
    <phoneticPr fontId="3" type="noConversion"/>
  </si>
  <si>
    <t>금액</t>
    <phoneticPr fontId="3" type="noConversion"/>
  </si>
  <si>
    <t>내용</t>
    <phoneticPr fontId="3" type="noConversion"/>
  </si>
  <si>
    <t>구분</t>
    <phoneticPr fontId="3" type="noConversion"/>
  </si>
  <si>
    <t>합  계</t>
    <phoneticPr fontId="3" type="noConversion"/>
  </si>
  <si>
    <t>기관운영비</t>
    <phoneticPr fontId="3" type="noConversion"/>
  </si>
  <si>
    <t>업무추진비</t>
    <phoneticPr fontId="3" type="noConversion"/>
  </si>
  <si>
    <t>비고</t>
    <phoneticPr fontId="3" type="noConversion"/>
  </si>
  <si>
    <t>산출내역</t>
    <phoneticPr fontId="3" type="noConversion"/>
  </si>
  <si>
    <t>금액</t>
    <phoneticPr fontId="3" type="noConversion"/>
  </si>
  <si>
    <t>내역</t>
    <phoneticPr fontId="3" type="noConversion"/>
  </si>
  <si>
    <t>구분</t>
    <phoneticPr fontId="3" type="noConversion"/>
  </si>
  <si>
    <t>(단위:원)</t>
    <phoneticPr fontId="3" type="noConversion"/>
  </si>
  <si>
    <t>10.기타비용명세서</t>
    <phoneticPr fontId="3" type="noConversion"/>
  </si>
  <si>
    <t>퇴직적립금</t>
    <phoneticPr fontId="3" type="noConversion"/>
  </si>
  <si>
    <t>기본급</t>
    <phoneticPr fontId="3" type="noConversion"/>
  </si>
  <si>
    <t>비고</t>
    <phoneticPr fontId="3" type="noConversion"/>
  </si>
  <si>
    <t>산출내역</t>
    <phoneticPr fontId="3" type="noConversion"/>
  </si>
  <si>
    <t>금액</t>
    <phoneticPr fontId="3" type="noConversion"/>
  </si>
  <si>
    <t>내용</t>
    <phoneticPr fontId="3" type="noConversion"/>
  </si>
  <si>
    <t>구분</t>
    <phoneticPr fontId="3" type="noConversion"/>
  </si>
  <si>
    <t>8. 인건비 명세서</t>
    <phoneticPr fontId="3" type="noConversion"/>
  </si>
  <si>
    <t>합계</t>
    <phoneticPr fontId="3" type="noConversion"/>
  </si>
  <si>
    <t>구   분</t>
    <phoneticPr fontId="3" type="noConversion"/>
  </si>
  <si>
    <t>내   역</t>
    <phoneticPr fontId="3" type="noConversion"/>
  </si>
  <si>
    <t>금   액</t>
    <phoneticPr fontId="3" type="noConversion"/>
  </si>
  <si>
    <t>세부산출내역</t>
    <phoneticPr fontId="3" type="noConversion"/>
  </si>
  <si>
    <t>비   고</t>
    <phoneticPr fontId="3" type="noConversion"/>
  </si>
  <si>
    <t>본인부담금</t>
    <phoneticPr fontId="3" type="noConversion"/>
  </si>
  <si>
    <t>합계</t>
    <phoneticPr fontId="3" type="noConversion"/>
  </si>
  <si>
    <t>국비</t>
    <phoneticPr fontId="3" type="noConversion"/>
  </si>
  <si>
    <t>회계별</t>
    <phoneticPr fontId="3" type="noConversion"/>
  </si>
  <si>
    <t>예금종류</t>
    <phoneticPr fontId="3" type="noConversion"/>
  </si>
  <si>
    <t>예치은행</t>
    <phoneticPr fontId="3" type="noConversion"/>
  </si>
  <si>
    <t>계좌번호</t>
    <phoneticPr fontId="3" type="noConversion"/>
  </si>
  <si>
    <t>증빙번호</t>
    <phoneticPr fontId="3" type="noConversion"/>
  </si>
  <si>
    <t>잔액내용</t>
    <phoneticPr fontId="3" type="noConversion"/>
  </si>
  <si>
    <t>NO.1</t>
    <phoneticPr fontId="3" type="noConversion"/>
  </si>
  <si>
    <t>합  계</t>
    <phoneticPr fontId="3" type="noConversion"/>
  </si>
  <si>
    <t>사업수입</t>
  </si>
  <si>
    <t>세 입</t>
    <phoneticPr fontId="4" type="noConversion"/>
  </si>
  <si>
    <t>세 출</t>
    <phoneticPr fontId="4" type="noConversion"/>
  </si>
  <si>
    <t>관</t>
    <phoneticPr fontId="4" type="noConversion"/>
  </si>
  <si>
    <t>5. 사업수입 명세서</t>
    <phoneticPr fontId="3" type="noConversion"/>
  </si>
  <si>
    <t>활동지원</t>
    <phoneticPr fontId="3" type="noConversion"/>
  </si>
  <si>
    <t>사업비</t>
    <phoneticPr fontId="3" type="noConversion"/>
  </si>
  <si>
    <t>합  계</t>
    <phoneticPr fontId="3" type="noConversion"/>
  </si>
  <si>
    <t>해당사항 없음</t>
    <phoneticPr fontId="3" type="noConversion"/>
  </si>
  <si>
    <t>수입</t>
  </si>
  <si>
    <t>이월금</t>
  </si>
  <si>
    <t>과목</t>
  </si>
  <si>
    <t>구분</t>
  </si>
  <si>
    <t>계</t>
  </si>
  <si>
    <t>관</t>
  </si>
  <si>
    <t>항</t>
  </si>
  <si>
    <t>목</t>
  </si>
  <si>
    <t>예산</t>
  </si>
  <si>
    <t>결산</t>
  </si>
  <si>
    <t>증감</t>
  </si>
  <si>
    <t>전년도이월금</t>
  </si>
  <si>
    <t>총합계</t>
  </si>
  <si>
    <t>사무비</t>
    <phoneticPr fontId="13" type="noConversion"/>
  </si>
  <si>
    <t>인건비</t>
    <phoneticPr fontId="13" type="noConversion"/>
  </si>
  <si>
    <t>급여</t>
  </si>
  <si>
    <t>제수당</t>
  </si>
  <si>
    <t>업무추진비</t>
  </si>
  <si>
    <t>운영비</t>
  </si>
  <si>
    <t>여비</t>
  </si>
  <si>
    <t>수용비 및 수수료</t>
  </si>
  <si>
    <t>공공요금</t>
  </si>
  <si>
    <t>제세공과금</t>
  </si>
  <si>
    <t>자산취득비</t>
  </si>
  <si>
    <t>사업비</t>
  </si>
  <si>
    <t>예비비 및 기타</t>
  </si>
  <si>
    <t>예비비</t>
  </si>
  <si>
    <t>활동지원사업</t>
    <phoneticPr fontId="3" type="noConversion"/>
  </si>
  <si>
    <t>지출액</t>
    <phoneticPr fontId="3" type="noConversion"/>
  </si>
  <si>
    <t>불용액</t>
    <phoneticPr fontId="3" type="noConversion"/>
  </si>
  <si>
    <t xml:space="preserve"> </t>
    <phoneticPr fontId="3" type="noConversion"/>
  </si>
  <si>
    <t>합 계</t>
  </si>
  <si>
    <t>여비</t>
    <phoneticPr fontId="3" type="noConversion"/>
  </si>
  <si>
    <t>수용비 및 수수료</t>
    <phoneticPr fontId="3" type="noConversion"/>
  </si>
  <si>
    <t>공공요금</t>
    <phoneticPr fontId="3" type="noConversion"/>
  </si>
  <si>
    <t>운영비</t>
    <phoneticPr fontId="3" type="noConversion"/>
  </si>
  <si>
    <t>제세공과금</t>
    <phoneticPr fontId="3" type="noConversion"/>
  </si>
  <si>
    <t>자산취득비</t>
    <phoneticPr fontId="3" type="noConversion"/>
  </si>
  <si>
    <t>시설장비 유지비</t>
    <phoneticPr fontId="3" type="noConversion"/>
  </si>
  <si>
    <t xml:space="preserve"> </t>
    <phoneticPr fontId="4" type="noConversion"/>
  </si>
  <si>
    <t>6. 정부보조금명세서</t>
    <phoneticPr fontId="3" type="noConversion"/>
  </si>
  <si>
    <t>(단위 : 원)</t>
    <phoneticPr fontId="3" type="noConversion"/>
  </si>
  <si>
    <t>수령일</t>
    <phoneticPr fontId="3" type="noConversion"/>
  </si>
  <si>
    <t>보조구분</t>
    <phoneticPr fontId="3" type="noConversion"/>
  </si>
  <si>
    <t>보조금 내역</t>
    <phoneticPr fontId="3" type="noConversion"/>
  </si>
  <si>
    <t>금  액</t>
    <phoneticPr fontId="3" type="noConversion"/>
  </si>
  <si>
    <t>보조기관</t>
    <phoneticPr fontId="3" type="noConversion"/>
  </si>
  <si>
    <t>산출기초</t>
    <phoneticPr fontId="3" type="noConversion"/>
  </si>
  <si>
    <t>(단위 : 원)</t>
  </si>
  <si>
    <t>수  입</t>
  </si>
  <si>
    <t>지  출</t>
  </si>
  <si>
    <t>내역</t>
  </si>
  <si>
    <t>금액</t>
  </si>
  <si>
    <t>소         계</t>
    <phoneticPr fontId="4" type="noConversion"/>
  </si>
  <si>
    <t>합         계</t>
    <phoneticPr fontId="4" type="noConversion"/>
  </si>
  <si>
    <t>목     차</t>
    <phoneticPr fontId="3" type="noConversion"/>
  </si>
  <si>
    <t>1.  세입·세출결산서</t>
    <phoneticPr fontId="3" type="noConversion"/>
  </si>
  <si>
    <t xml:space="preserve">  1) 세입 · 세출 총괄</t>
    <phoneticPr fontId="3" type="noConversion"/>
  </si>
  <si>
    <t xml:space="preserve">  2) 세입</t>
    <phoneticPr fontId="3" type="noConversion"/>
  </si>
  <si>
    <t xml:space="preserve">  3) 세출</t>
    <phoneticPr fontId="3" type="noConversion"/>
  </si>
  <si>
    <t xml:space="preserve">  4) 증빙서류</t>
    <phoneticPr fontId="3" type="noConversion"/>
  </si>
  <si>
    <t xml:space="preserve">      가) 예금잔액 명세서 (통장사본 첨부)</t>
    <phoneticPr fontId="3" type="noConversion"/>
  </si>
  <si>
    <t xml:space="preserve">      나) 퇴직적립금현황 </t>
    <phoneticPr fontId="3" type="noConversion"/>
  </si>
  <si>
    <t>2. 과목전용조서</t>
    <phoneticPr fontId="3" type="noConversion"/>
  </si>
  <si>
    <t>3. 예비비 사용조서</t>
    <phoneticPr fontId="3" type="noConversion"/>
  </si>
  <si>
    <t>4. 기본재산 수입명세서</t>
    <phoneticPr fontId="3" type="noConversion"/>
  </si>
  <si>
    <t>5. 사업수입명세서</t>
    <phoneticPr fontId="3" type="noConversion"/>
  </si>
  <si>
    <t>6. 정부보조금명세서</t>
    <phoneticPr fontId="3" type="noConversion"/>
  </si>
  <si>
    <t>7. 후원금 수입 및 사용결과보고서</t>
    <phoneticPr fontId="3" type="noConversion"/>
  </si>
  <si>
    <t>8. 인건비명세서</t>
    <phoneticPr fontId="3" type="noConversion"/>
  </si>
  <si>
    <t>9. 사업비명세서</t>
    <phoneticPr fontId="3" type="noConversion"/>
  </si>
  <si>
    <t>10.기타비용명세서</t>
    <phoneticPr fontId="3" type="noConversion"/>
  </si>
  <si>
    <t>사업수입</t>
    <phoneticPr fontId="3" type="noConversion"/>
  </si>
  <si>
    <t>이월금</t>
    <phoneticPr fontId="3" type="noConversion"/>
  </si>
  <si>
    <t>차년도 이월금</t>
    <phoneticPr fontId="3" type="noConversion"/>
  </si>
  <si>
    <t>9. 사업비 명세서</t>
    <phoneticPr fontId="3" type="noConversion"/>
  </si>
  <si>
    <t>나.퇴직적립금 현황</t>
    <phoneticPr fontId="4" type="noConversion"/>
  </si>
  <si>
    <t>(단위 :원)</t>
    <phoneticPr fontId="4" type="noConversion"/>
  </si>
  <si>
    <t xml:space="preserve">  </t>
    <phoneticPr fontId="3" type="noConversion"/>
  </si>
  <si>
    <t>4) 증빙서류</t>
    <phoneticPr fontId="3" type="noConversion"/>
  </si>
  <si>
    <t>가. 예금잔액 명세서</t>
    <phoneticPr fontId="3" type="noConversion"/>
  </si>
  <si>
    <t>퇴직금 및 
퇴직적립금</t>
    <phoneticPr fontId="3" type="noConversion"/>
  </si>
  <si>
    <t>기타예금
이자수입</t>
    <phoneticPr fontId="3" type="noConversion"/>
  </si>
  <si>
    <t>합 계</t>
    <phoneticPr fontId="3" type="noConversion"/>
  </si>
  <si>
    <t>정부 보조금</t>
    <phoneticPr fontId="3" type="noConversion"/>
  </si>
  <si>
    <t>후원금</t>
    <phoneticPr fontId="3" type="noConversion"/>
  </si>
  <si>
    <t>자부담
(시설부담)</t>
    <phoneticPr fontId="13" type="noConversion"/>
  </si>
  <si>
    <t>정부보조금</t>
    <phoneticPr fontId="3" type="noConversion"/>
  </si>
  <si>
    <t>항</t>
    <phoneticPr fontId="4" type="noConversion"/>
  </si>
  <si>
    <t>목</t>
    <phoneticPr fontId="4" type="noConversion"/>
  </si>
  <si>
    <t>예산액</t>
    <phoneticPr fontId="4" type="noConversion"/>
  </si>
  <si>
    <t>결산액</t>
    <phoneticPr fontId="4" type="noConversion"/>
  </si>
  <si>
    <t>증감액</t>
    <phoneticPr fontId="4" type="noConversion"/>
  </si>
  <si>
    <t>관</t>
    <phoneticPr fontId="4" type="noConversion"/>
  </si>
  <si>
    <t>총계</t>
    <phoneticPr fontId="4" type="noConversion"/>
  </si>
  <si>
    <t>사업수입</t>
    <phoneticPr fontId="4" type="noConversion"/>
  </si>
  <si>
    <t>사무비</t>
    <phoneticPr fontId="4" type="noConversion"/>
  </si>
  <si>
    <t>사업수입</t>
    <phoneticPr fontId="3" type="noConversion"/>
  </si>
  <si>
    <t>인건비</t>
    <phoneticPr fontId="4" type="noConversion"/>
  </si>
  <si>
    <t>급여</t>
    <phoneticPr fontId="4" type="noConversion"/>
  </si>
  <si>
    <t>이월금</t>
    <phoneticPr fontId="3" type="noConversion"/>
  </si>
  <si>
    <t>잡수입</t>
    <phoneticPr fontId="3" type="noConversion"/>
  </si>
  <si>
    <t>업무추진비</t>
    <phoneticPr fontId="4" type="noConversion"/>
  </si>
  <si>
    <t>운영비</t>
    <phoneticPr fontId="4" type="noConversion"/>
  </si>
  <si>
    <t>여비</t>
    <phoneticPr fontId="4" type="noConversion"/>
  </si>
  <si>
    <t>수용비 및 수수료</t>
    <phoneticPr fontId="4" type="noConversion"/>
  </si>
  <si>
    <t>공공요금</t>
    <phoneticPr fontId="4" type="noConversion"/>
  </si>
  <si>
    <t>제세공과금</t>
    <phoneticPr fontId="3" type="noConversion"/>
  </si>
  <si>
    <t>재산조성비</t>
    <phoneticPr fontId="4" type="noConversion"/>
  </si>
  <si>
    <t>시설비</t>
    <phoneticPr fontId="4" type="noConversion"/>
  </si>
  <si>
    <t>자산취득비</t>
    <phoneticPr fontId="3" type="noConversion"/>
  </si>
  <si>
    <t>시설장비유지비</t>
    <phoneticPr fontId="3" type="noConversion"/>
  </si>
  <si>
    <t>사업비</t>
    <phoneticPr fontId="4" type="noConversion"/>
  </si>
  <si>
    <t>사업비</t>
    <phoneticPr fontId="3" type="noConversion"/>
  </si>
  <si>
    <t>예비비</t>
    <phoneticPr fontId="4" type="noConversion"/>
  </si>
  <si>
    <t>이월금</t>
    <phoneticPr fontId="4" type="noConversion"/>
  </si>
  <si>
    <t>차년도이월금</t>
    <phoneticPr fontId="4" type="noConversion"/>
  </si>
  <si>
    <t>합 계</t>
    <phoneticPr fontId="3" type="noConversion"/>
  </si>
  <si>
    <t>합 계</t>
    <phoneticPr fontId="3" type="noConversion"/>
  </si>
  <si>
    <t>합 계</t>
    <phoneticPr fontId="3" type="noConversion"/>
  </si>
  <si>
    <t>기타잡수입</t>
    <phoneticPr fontId="3" type="noConversion"/>
  </si>
  <si>
    <t>2. 과목전용조서</t>
    <phoneticPr fontId="3" type="noConversion"/>
  </si>
  <si>
    <t>해당사항없음</t>
    <phoneticPr fontId="3" type="noConversion"/>
  </si>
  <si>
    <t>인건비</t>
    <phoneticPr fontId="3" type="noConversion"/>
  </si>
  <si>
    <t>1. 세입 · 세출 결산서</t>
    <phoneticPr fontId="3" type="noConversion"/>
  </si>
  <si>
    <t xml:space="preserve">1) 세입· 세출 총괄 </t>
    <phoneticPr fontId="4" type="noConversion"/>
  </si>
  <si>
    <t>7. 후원금 수입명세서 및 사용결과보고서 (해당사항 없음)</t>
    <phoneticPr fontId="4" type="noConversion"/>
  </si>
  <si>
    <t>기타예금이자수입</t>
    <phoneticPr fontId="3" type="noConversion"/>
  </si>
  <si>
    <t>전년도이월금</t>
    <phoneticPr fontId="3" type="noConversion"/>
  </si>
  <si>
    <t>제수당</t>
    <phoneticPr fontId="4" type="noConversion"/>
  </si>
  <si>
    <t>퇴직금 및 퇴직적립금</t>
    <phoneticPr fontId="4" type="noConversion"/>
  </si>
  <si>
    <t>사회보험부담비용</t>
    <phoneticPr fontId="4" type="noConversion"/>
  </si>
  <si>
    <t>예비비 및 기타</t>
    <phoneticPr fontId="4" type="noConversion"/>
  </si>
  <si>
    <t>사회보험부담비용</t>
    <phoneticPr fontId="3" type="noConversion"/>
  </si>
  <si>
    <t>시설장비유지비</t>
    <phoneticPr fontId="3" type="noConversion"/>
  </si>
  <si>
    <t>가. 통장잔액</t>
    <phoneticPr fontId="3" type="noConversion"/>
  </si>
  <si>
    <t>잡수입</t>
    <phoneticPr fontId="3" type="noConversion"/>
  </si>
  <si>
    <t xml:space="preserve">2)세 입 결 산 서 </t>
    <phoneticPr fontId="4" type="noConversion"/>
  </si>
  <si>
    <t xml:space="preserve">3)세 출 결 산 서 </t>
    <phoneticPr fontId="4" type="noConversion"/>
  </si>
  <si>
    <t>(단위 : 원)</t>
    <phoneticPr fontId="3" type="noConversion"/>
  </si>
  <si>
    <t>해당없음</t>
    <phoneticPr fontId="3" type="noConversion"/>
  </si>
  <si>
    <t>중증장애인가산수당</t>
    <phoneticPr fontId="3" type="noConversion"/>
  </si>
  <si>
    <t>활동보조인교육</t>
    <phoneticPr fontId="3" type="noConversion"/>
  </si>
  <si>
    <t>사회적협동조합강북나눔돌봄센터</t>
    <phoneticPr fontId="3" type="noConversion"/>
  </si>
  <si>
    <t>국민은행</t>
    <phoneticPr fontId="3" type="noConversion"/>
  </si>
  <si>
    <t>487101-01-467334</t>
    <phoneticPr fontId="3" type="noConversion"/>
  </si>
  <si>
    <t>사회적협동조합 강북나눔돌봄센터</t>
    <phoneticPr fontId="3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</si>
  <si>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</si>
  <si>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</si>
  <si>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</si>
  <si>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</si>
  <si>
    <t>1) 국민은행 퇴직연금DC형으로 관리함.</t>
    <phoneticPr fontId="3" type="noConversion"/>
  </si>
  <si>
    <t>이용자복리증진</t>
    <phoneticPr fontId="3" type="noConversion"/>
  </si>
  <si>
    <t>홍보활동비</t>
    <phoneticPr fontId="3" type="noConversion"/>
  </si>
  <si>
    <t>이월사업비</t>
    <phoneticPr fontId="3" type="noConversion"/>
  </si>
  <si>
    <t>이용자복리증진</t>
    <phoneticPr fontId="3" type="noConversion"/>
  </si>
  <si>
    <t>홍보활동비</t>
    <phoneticPr fontId="13" type="noConversion"/>
  </si>
  <si>
    <t>이용자복리증진</t>
    <phoneticPr fontId="3" type="noConversion"/>
  </si>
  <si>
    <t>활동보조 단말기 통신요금</t>
    <phoneticPr fontId="3" type="noConversion"/>
  </si>
  <si>
    <t>차량유지비</t>
    <phoneticPr fontId="3" type="noConversion"/>
  </si>
  <si>
    <t>차량유지비</t>
    <phoneticPr fontId="3" type="noConversion"/>
  </si>
  <si>
    <t>제수당</t>
    <phoneticPr fontId="3" type="noConversion"/>
  </si>
  <si>
    <t xml:space="preserve">국민은행 퇴직연금DC형 </t>
    <phoneticPr fontId="3" type="noConversion"/>
  </si>
  <si>
    <t>각종회의 음료 및 다과</t>
    <phoneticPr fontId="3" type="noConversion"/>
  </si>
  <si>
    <t>차량유지비</t>
    <phoneticPr fontId="3" type="noConversion"/>
  </si>
  <si>
    <t>이용자현장방문관련 전담인력 교통카드 충전</t>
    <phoneticPr fontId="3" type="noConversion"/>
  </si>
  <si>
    <t>한국돌봄협동조합 조합비, 강북활동지원기관협의회등 네크워크사업비</t>
    <phoneticPr fontId="3" type="noConversion"/>
  </si>
  <si>
    <t>합계</t>
    <phoneticPr fontId="3" type="noConversion"/>
  </si>
  <si>
    <t>기타잡지출</t>
    <phoneticPr fontId="3" type="noConversion"/>
  </si>
  <si>
    <t>합계</t>
    <phoneticPr fontId="3" type="noConversion"/>
  </si>
  <si>
    <t>등기부등본및인감발급수수료</t>
    <phoneticPr fontId="3" type="noConversion"/>
  </si>
  <si>
    <t>ㅌ</t>
    <phoneticPr fontId="3" type="noConversion"/>
  </si>
  <si>
    <t>직책보조비</t>
    <phoneticPr fontId="4" type="noConversion"/>
  </si>
  <si>
    <t>기관운영비</t>
    <phoneticPr fontId="3" type="noConversion"/>
  </si>
  <si>
    <t>활동보조인교육</t>
    <phoneticPr fontId="3" type="noConversion"/>
  </si>
  <si>
    <t>직책보조비</t>
    <phoneticPr fontId="3" type="noConversion"/>
  </si>
  <si>
    <t>잡지출</t>
    <phoneticPr fontId="3" type="noConversion"/>
  </si>
  <si>
    <t>구비추가</t>
    <phoneticPr fontId="3" type="noConversion"/>
  </si>
  <si>
    <t>시도구비</t>
    <phoneticPr fontId="3" type="noConversion"/>
  </si>
  <si>
    <t>강북구청</t>
    <phoneticPr fontId="3" type="noConversion"/>
  </si>
  <si>
    <t>사무및소모품비 (복사용지, 파일. 쓰레기봉투, 비치용커피, 화장지등)</t>
    <phoneticPr fontId="3" type="noConversion"/>
  </si>
  <si>
    <t xml:space="preserve"> 이사회/부문위원회/운영위원회 수당등</t>
    <phoneticPr fontId="3" type="noConversion"/>
  </si>
  <si>
    <t>기타잡수입(실습비등)</t>
    <phoneticPr fontId="3" type="noConversion"/>
  </si>
  <si>
    <t>뇌병변장애인활동보조교육</t>
    <phoneticPr fontId="3" type="noConversion"/>
  </si>
  <si>
    <t>명함제작, 총회자료집 제작</t>
    <phoneticPr fontId="3" type="noConversion"/>
  </si>
  <si>
    <t>도시가스,전기세,수도세</t>
    <phoneticPr fontId="3" type="noConversion"/>
  </si>
  <si>
    <t>청소관리비. 복사기등 렌탈 임차료, 퇴직연금신탁수수료, 운송비, 보안경비수수료,승강기수수료</t>
    <phoneticPr fontId="3" type="noConversion"/>
  </si>
  <si>
    <t>재산조성비</t>
    <phoneticPr fontId="3" type="noConversion"/>
  </si>
  <si>
    <t>예비비및기타</t>
    <phoneticPr fontId="3" type="noConversion"/>
  </si>
  <si>
    <t>1. 2022년도 세입 ·세출 결산서</t>
    <phoneticPr fontId="3" type="noConversion"/>
  </si>
  <si>
    <t>기타운영비</t>
    <phoneticPr fontId="3" type="noConversion"/>
  </si>
  <si>
    <t>기타운영비(복리후생경비)</t>
    <phoneticPr fontId="3" type="noConversion"/>
  </si>
  <si>
    <t>기타경비(복리후생비)</t>
    <phoneticPr fontId="4" type="noConversion"/>
  </si>
  <si>
    <t>시설비</t>
    <phoneticPr fontId="3" type="noConversion"/>
  </si>
  <si>
    <t>현재잔액
(2022.12.31)</t>
    <phoneticPr fontId="3" type="noConversion"/>
  </si>
  <si>
    <t>(2022년)</t>
    <phoneticPr fontId="3" type="noConversion"/>
  </si>
  <si>
    <t xml:space="preserve">주휴, 연차, 야간, 휴일 가산, 식대, 유급휴일, 근로자의날,                 중증가산 </t>
    <phoneticPr fontId="3" type="noConversion"/>
  </si>
  <si>
    <t>22년도 법인세무조정료, 등기변경수수료</t>
    <phoneticPr fontId="3" type="noConversion"/>
  </si>
  <si>
    <t>사무용차량 주유및수리비</t>
    <phoneticPr fontId="3" type="noConversion"/>
  </si>
  <si>
    <t>현재잔액
(2023.12.31)</t>
    <phoneticPr fontId="3" type="noConversion"/>
  </si>
  <si>
    <t>(2023년)</t>
    <phoneticPr fontId="3" type="noConversion"/>
  </si>
  <si>
    <t>4대보험부담금</t>
    <phoneticPr fontId="3" type="noConversion"/>
  </si>
  <si>
    <t>(2023년도)</t>
    <phoneticPr fontId="3" type="noConversion"/>
  </si>
  <si>
    <t>국가보조금</t>
    <phoneticPr fontId="3" type="noConversion"/>
  </si>
  <si>
    <t xml:space="preserve">강사비300,000원, 수료자수당15000*8, 교재간식37,200원 </t>
    <phoneticPr fontId="3" type="noConversion"/>
  </si>
  <si>
    <t>관리책임자1명, 전담인력2명
활동보조인15명 (12월 기준)</t>
    <phoneticPr fontId="3" type="noConversion"/>
  </si>
  <si>
    <t>※5대보험 :국민건강보험,장기요양보험,국민연금,고용보험·산재보험 사업자부담</t>
    <phoneticPr fontId="3" type="noConversion"/>
  </si>
  <si>
    <t xml:space="preserve">23년 활동지원사 교육 및 월례회의 6,242,510원                                                                            뇌병변장애인 보수교육 462,000원                                                                                 활동지원사 직무역량강화교육 강사비 1,100,000원                                                           신입조합원교육 244,440원                                                                         </t>
    <phoneticPr fontId="3" type="noConversion"/>
  </si>
  <si>
    <t xml:space="preserve">이용현장방문 다과구입 5,300원                                                                                                                                                                                            명절선물구입 8,247,671원                                               이용자간담회 6,814,10원                                              이용자의날 기념품 793,800원                                       </t>
    <phoneticPr fontId="3" type="noConversion"/>
  </si>
  <si>
    <t>법인등기변경 세금</t>
    <phoneticPr fontId="3" type="noConversion"/>
  </si>
  <si>
    <t>건물토지 재산세</t>
    <phoneticPr fontId="3" type="noConversion"/>
  </si>
  <si>
    <t>배상,상해보험료, 자동차세</t>
    <phoneticPr fontId="3" type="noConversion"/>
  </si>
  <si>
    <t>직원복리후생비(명절상품권,경조비,동아리지원금,실무자식대지원독감예방접종,약물검사등)</t>
    <phoneticPr fontId="3" type="noConversion"/>
  </si>
  <si>
    <t>컴퓨터구입, 자동차할부</t>
    <phoneticPr fontId="3" type="noConversion"/>
  </si>
  <si>
    <t>활동지원 실습지도비, 반환금등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</si>
</sst>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#,##0_ ;[Red]\-#,##0\ "/>
    <numFmt numFmtId="179" formatCode="m&quot;월&quot;\ d&quot;일&quot;"/>
  </numFmts>
  <fonts count="6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4"/>
      <name val="돋움"/>
      <family val="3"/>
      <charset val="129"/>
    </font>
    <font>
      <b/>
      <sz val="24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b/>
      <sz val="2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6"/>
      <color theme="1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color theme="7" tint="-0.49998474074526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hadow/>
      <sz val="11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sz val="10"/>
      <color rgb="FF0070C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rgb="FF002060"/>
      <name val="돋움"/>
      <family val="3"/>
      <charset val="129"/>
    </font>
    <font>
      <b/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6"/>
      <color indexed="8"/>
      <name val="돋움"/>
      <family val="3"/>
      <charset val="129"/>
    </font>
    <font>
      <b/>
      <sz val="18"/>
      <color theme="1"/>
      <name val="돋움"/>
      <family val="3"/>
      <charset val="129"/>
    </font>
    <font>
      <i/>
      <sz val="9"/>
      <name val="돋움"/>
      <family val="3"/>
      <charset val="129"/>
    </font>
    <font>
      <b/>
      <sz val="11"/>
      <color rgb="FF002060"/>
      <name val="돋움"/>
      <family val="3"/>
      <charset val="129"/>
    </font>
    <font>
      <b/>
      <i/>
      <sz val="9"/>
      <name val="돋움"/>
      <family val="3"/>
      <charset val="129"/>
    </font>
    <font>
      <b/>
      <u/>
      <sz val="22"/>
      <color theme="1"/>
      <name val="돋움"/>
      <family val="3"/>
      <charset val="129"/>
    </font>
    <font>
      <sz val="9"/>
      <color rgb="FF286892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name val="돋움"/>
      <family val="3"/>
      <charset val="129"/>
    </font>
    <font>
      <sz val="11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24"/>
      <color theme="1"/>
      <name val="돋움"/>
      <family val="3"/>
      <charset val="129"/>
    </font>
    <font>
      <b/>
      <sz val="28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8"/>
      <color rgb="FFFF0000"/>
      <name val="돋움"/>
      <family val="3"/>
      <charset val="129"/>
    </font>
    <font>
      <sz val="20"/>
      <color rgb="FFFF0000"/>
      <name val="돋움"/>
      <family val="3"/>
      <charset val="129"/>
    </font>
    <font>
      <sz val="18"/>
      <color rgb="FFFF0000"/>
      <name val="돋움"/>
      <family val="3"/>
      <charset val="129"/>
    </font>
    <font>
      <b/>
      <sz val="22"/>
      <color theme="1"/>
      <name val="돋움"/>
      <family val="3"/>
      <charset val="129"/>
    </font>
    <font>
      <b/>
      <u/>
      <sz val="18"/>
      <color theme="1"/>
      <name val="돋움"/>
      <family val="3"/>
      <charset val="129"/>
    </font>
    <font>
      <sz val="18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9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thin">
        <color indexed="64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rgb="FF000000"/>
      </right>
      <top/>
      <bottom style="double">
        <color indexed="64"/>
      </bottom>
      <diagonal/>
    </border>
    <border>
      <left style="hair">
        <color rgb="FF000000"/>
      </left>
      <right style="hair">
        <color rgb="FF000000"/>
      </right>
      <top/>
      <bottom style="double">
        <color indexed="64"/>
      </bottom>
      <diagonal/>
    </border>
    <border>
      <left style="hair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rgb="FF000000"/>
      </right>
      <top style="double">
        <color indexed="64"/>
      </top>
      <bottom/>
      <diagonal/>
    </border>
    <border>
      <left style="hair">
        <color rgb="FF000000"/>
      </left>
      <right style="hair">
        <color rgb="FF000000"/>
      </right>
      <top style="double">
        <color indexed="64"/>
      </top>
      <bottom/>
      <diagonal/>
    </border>
    <border>
      <left style="hair">
        <color rgb="FF000000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indexed="64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rgb="FF000000"/>
      </right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rgb="FF000000"/>
      </right>
      <top style="thin">
        <color indexed="64"/>
      </top>
      <bottom style="double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rgb="FF000000"/>
      </right>
      <top/>
      <bottom/>
      <diagonal/>
    </border>
    <border>
      <left style="medium">
        <color indexed="64"/>
      </left>
      <right/>
      <top style="hair">
        <color rgb="FF000000"/>
      </top>
      <bottom/>
      <diagonal/>
    </border>
    <border>
      <left/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9">
    <xf numFmtId="0" fontId="0" fillId="0" borderId="0"/>
    <xf numFmtId="41" fontId="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>
      <alignment vertical="center"/>
    </xf>
  </cellStyleXfs>
  <cellXfs count="669">
    <xf numFmtId="0" fontId="0" fillId="0" borderId="0" xfId="0"/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14" fillId="0" borderId="0" xfId="6" applyFont="1" applyAlignment="1">
      <alignment vertical="center"/>
    </xf>
    <xf numFmtId="0" fontId="14" fillId="0" borderId="0" xfId="6" applyFont="1"/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6" fillId="9" borderId="110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7" fontId="18" fillId="0" borderId="0" xfId="0" applyNumberFormat="1" applyFont="1" applyAlignment="1">
      <alignment horizontal="left" vertical="center"/>
    </xf>
    <xf numFmtId="41" fontId="18" fillId="0" borderId="0" xfId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0" borderId="37" xfId="0" applyFont="1" applyFill="1" applyBorder="1" applyAlignment="1">
      <alignment horizontal="center" vertical="center"/>
    </xf>
    <xf numFmtId="0" fontId="17" fillId="0" borderId="38" xfId="0" applyFont="1" applyFill="1" applyBorder="1" applyAlignment="1">
      <alignment horizontal="center" vertical="center"/>
    </xf>
    <xf numFmtId="177" fontId="17" fillId="0" borderId="39" xfId="1" applyNumberFormat="1" applyFont="1" applyFill="1" applyBorder="1" applyAlignment="1">
      <alignment horizontal="center" vertical="center"/>
    </xf>
    <xf numFmtId="0" fontId="17" fillId="0" borderId="39" xfId="0" applyFont="1" applyFill="1" applyBorder="1" applyAlignment="1">
      <alignment horizontal="center" vertical="center"/>
    </xf>
    <xf numFmtId="0" fontId="17" fillId="0" borderId="35" xfId="0" applyFont="1" applyFill="1" applyBorder="1" applyAlignment="1">
      <alignment vertical="center"/>
    </xf>
    <xf numFmtId="41" fontId="0" fillId="0" borderId="24" xfId="1" applyFont="1" applyFill="1" applyBorder="1" applyAlignment="1">
      <alignment vertical="center"/>
    </xf>
    <xf numFmtId="41" fontId="17" fillId="0" borderId="40" xfId="0" applyNumberFormat="1" applyFont="1" applyFill="1" applyBorder="1" applyAlignment="1">
      <alignment vertical="center"/>
    </xf>
    <xf numFmtId="0" fontId="19" fillId="0" borderId="0" xfId="0" applyFont="1" applyFill="1" applyAlignment="1">
      <alignment horizontal="center" vertical="center"/>
    </xf>
    <xf numFmtId="0" fontId="17" fillId="0" borderId="41" xfId="0" applyFont="1" applyFill="1" applyBorder="1" applyAlignment="1">
      <alignment vertical="center"/>
    </xf>
    <xf numFmtId="41" fontId="0" fillId="0" borderId="33" xfId="1" applyFont="1" applyFill="1" applyBorder="1" applyAlignment="1">
      <alignment vertical="center"/>
    </xf>
    <xf numFmtId="41" fontId="14" fillId="0" borderId="42" xfId="0" applyNumberFormat="1" applyFont="1" applyFill="1" applyBorder="1" applyAlignment="1">
      <alignment vertical="center"/>
    </xf>
    <xf numFmtId="0" fontId="17" fillId="0" borderId="43" xfId="0" applyFont="1" applyFill="1" applyBorder="1" applyAlignment="1">
      <alignment vertical="center"/>
    </xf>
    <xf numFmtId="0" fontId="20" fillId="3" borderId="45" xfId="0" applyFont="1" applyFill="1" applyBorder="1" applyAlignment="1">
      <alignment horizontal="left" vertical="center"/>
    </xf>
    <xf numFmtId="41" fontId="20" fillId="3" borderId="36" xfId="1" applyFont="1" applyFill="1" applyBorder="1" applyAlignment="1">
      <alignment horizontal="center" vertical="center"/>
    </xf>
    <xf numFmtId="0" fontId="21" fillId="3" borderId="46" xfId="0" applyFont="1" applyFill="1" applyBorder="1" applyAlignment="1">
      <alignment horizontal="center" vertical="center"/>
    </xf>
    <xf numFmtId="177" fontId="19" fillId="0" borderId="0" xfId="1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77" fontId="23" fillId="0" borderId="0" xfId="1" applyNumberFormat="1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41" fontId="23" fillId="0" borderId="0" xfId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41" fontId="19" fillId="0" borderId="0" xfId="1" applyFont="1" applyFill="1" applyBorder="1" applyAlignment="1">
      <alignment vertical="center"/>
    </xf>
    <xf numFmtId="41" fontId="19" fillId="0" borderId="0" xfId="0" applyNumberFormat="1" applyFont="1" applyFill="1" applyBorder="1"/>
    <xf numFmtId="0" fontId="23" fillId="0" borderId="0" xfId="0" applyFont="1" applyFill="1" applyBorder="1" applyAlignment="1">
      <alignment horizontal="center" vertical="center"/>
    </xf>
    <xf numFmtId="177" fontId="17" fillId="0" borderId="0" xfId="1" applyNumberFormat="1" applyFont="1" applyAlignment="1">
      <alignment horizontal="center" vertical="center"/>
    </xf>
    <xf numFmtId="41" fontId="17" fillId="0" borderId="0" xfId="1" applyFont="1" applyAlignment="1">
      <alignment horizontal="center" vertical="center"/>
    </xf>
    <xf numFmtId="176" fontId="0" fillId="0" borderId="0" xfId="0" applyNumberFormat="1" applyFont="1" applyFill="1" applyAlignment="1">
      <alignment vertical="center"/>
    </xf>
    <xf numFmtId="176" fontId="0" fillId="0" borderId="0" xfId="0" applyNumberFormat="1" applyFont="1" applyFill="1" applyBorder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22" fillId="0" borderId="63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177" fontId="26" fillId="0" borderId="0" xfId="0" applyNumberFormat="1" applyFont="1" applyFill="1" applyBorder="1" applyAlignment="1">
      <alignment horizontal="right" vertical="center"/>
    </xf>
    <xf numFmtId="0" fontId="27" fillId="0" borderId="84" xfId="0" applyFont="1" applyFill="1" applyBorder="1" applyAlignment="1">
      <alignment horizontal="center" vertical="center"/>
    </xf>
    <xf numFmtId="0" fontId="27" fillId="0" borderId="85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176" fontId="26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vertical="center"/>
    </xf>
    <xf numFmtId="176" fontId="26" fillId="0" borderId="0" xfId="0" applyNumberFormat="1" applyFont="1" applyFill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14" fillId="0" borderId="0" xfId="0" applyFont="1" applyFill="1" applyAlignment="1">
      <alignment vertical="center"/>
    </xf>
    <xf numFmtId="176" fontId="0" fillId="0" borderId="0" xfId="0" applyNumberFormat="1" applyFont="1" applyAlignment="1">
      <alignment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25" xfId="0" applyNumberFormat="1" applyFont="1" applyBorder="1" applyAlignment="1">
      <alignment horizontal="center" vertical="center"/>
    </xf>
    <xf numFmtId="176" fontId="14" fillId="0" borderId="0" xfId="0" applyNumberFormat="1" applyFont="1" applyAlignment="1">
      <alignment vertical="center"/>
    </xf>
    <xf numFmtId="0" fontId="2" fillId="0" borderId="0" xfId="6" applyFont="1" applyAlignment="1">
      <alignment vertical="center"/>
    </xf>
    <xf numFmtId="0" fontId="2" fillId="0" borderId="0" xfId="6" applyFont="1"/>
    <xf numFmtId="0" fontId="21" fillId="0" borderId="0" xfId="3" applyFont="1" applyFill="1" applyBorder="1" applyAlignment="1">
      <alignment horizontal="left" vertical="center"/>
    </xf>
    <xf numFmtId="41" fontId="21" fillId="0" borderId="0" xfId="2" applyFont="1" applyFill="1" applyBorder="1" applyAlignment="1">
      <alignment horizontal="left" vertical="center"/>
    </xf>
    <xf numFmtId="41" fontId="24" fillId="0" borderId="0" xfId="2" applyFont="1" applyFill="1" applyBorder="1" applyAlignment="1">
      <alignment horizontal="right" vertical="center"/>
    </xf>
    <xf numFmtId="41" fontId="21" fillId="8" borderId="137" xfId="2" applyFont="1" applyFill="1" applyBorder="1" applyAlignment="1">
      <alignment horizontal="center" vertical="center" wrapText="1"/>
    </xf>
    <xf numFmtId="0" fontId="28" fillId="0" borderId="139" xfId="3" applyFont="1" applyFill="1" applyBorder="1" applyAlignment="1">
      <alignment vertical="center" wrapText="1"/>
    </xf>
    <xf numFmtId="41" fontId="28" fillId="0" borderId="140" xfId="2" applyFont="1" applyFill="1" applyBorder="1" applyAlignment="1">
      <alignment horizontal="center" vertical="center" wrapText="1"/>
    </xf>
    <xf numFmtId="41" fontId="28" fillId="0" borderId="139" xfId="2" applyFont="1" applyFill="1" applyBorder="1" applyAlignment="1">
      <alignment horizontal="center" vertical="center" wrapText="1"/>
    </xf>
    <xf numFmtId="41" fontId="14" fillId="0" borderId="140" xfId="2" applyFont="1" applyFill="1" applyBorder="1" applyAlignment="1">
      <alignment vertical="center"/>
    </xf>
    <xf numFmtId="0" fontId="28" fillId="0" borderId="143" xfId="3" applyFont="1" applyFill="1" applyBorder="1" applyAlignment="1">
      <alignment vertical="center" wrapText="1"/>
    </xf>
    <xf numFmtId="41" fontId="28" fillId="0" borderId="144" xfId="2" applyFont="1" applyFill="1" applyBorder="1" applyAlignment="1">
      <alignment vertical="center" wrapText="1"/>
    </xf>
    <xf numFmtId="41" fontId="28" fillId="0" borderId="145" xfId="2" applyFont="1" applyFill="1" applyBorder="1" applyAlignment="1">
      <alignment horizontal="center" vertical="center" wrapText="1"/>
    </xf>
    <xf numFmtId="41" fontId="14" fillId="0" borderId="146" xfId="2" applyFont="1" applyFill="1" applyBorder="1">
      <alignment vertical="center"/>
    </xf>
    <xf numFmtId="41" fontId="28" fillId="0" borderId="155" xfId="2" applyFont="1" applyFill="1" applyBorder="1" applyAlignment="1">
      <alignment horizontal="center" vertical="center" wrapText="1"/>
    </xf>
    <xf numFmtId="41" fontId="14" fillId="0" borderId="155" xfId="2" applyFont="1" applyFill="1" applyBorder="1" applyAlignment="1">
      <alignment horizontal="center" vertical="center" wrapText="1"/>
    </xf>
    <xf numFmtId="0" fontId="28" fillId="0" borderId="145" xfId="3" applyFont="1" applyFill="1" applyBorder="1" applyAlignment="1">
      <alignment horizontal="center" vertical="center" wrapText="1"/>
    </xf>
    <xf numFmtId="41" fontId="30" fillId="0" borderId="146" xfId="2" applyFont="1" applyFill="1" applyBorder="1" applyAlignment="1">
      <alignment horizontal="right" vertical="center"/>
    </xf>
    <xf numFmtId="0" fontId="28" fillId="0" borderId="159" xfId="3" applyFont="1" applyFill="1" applyBorder="1" applyAlignment="1">
      <alignment horizontal="center" vertical="center" wrapText="1"/>
    </xf>
    <xf numFmtId="41" fontId="14" fillId="0" borderId="160" xfId="2" applyFont="1" applyBorder="1" applyAlignment="1">
      <alignment vertical="center"/>
    </xf>
    <xf numFmtId="41" fontId="14" fillId="0" borderId="163" xfId="6" applyNumberFormat="1" applyFont="1" applyBorder="1" applyAlignment="1">
      <alignment vertical="center"/>
    </xf>
    <xf numFmtId="41" fontId="29" fillId="0" borderId="166" xfId="2" applyFont="1" applyFill="1" applyBorder="1" applyAlignment="1">
      <alignment vertical="center" wrapText="1"/>
    </xf>
    <xf numFmtId="41" fontId="21" fillId="0" borderId="166" xfId="2" applyFont="1" applyFill="1" applyBorder="1" applyAlignment="1">
      <alignment horizontal="right" vertical="center" wrapText="1"/>
    </xf>
    <xf numFmtId="0" fontId="8" fillId="0" borderId="0" xfId="8" applyFont="1" applyAlignment="1">
      <alignment vertical="center"/>
    </xf>
    <xf numFmtId="0" fontId="2" fillId="0" borderId="0" xfId="8" applyFont="1">
      <alignment vertical="center"/>
    </xf>
    <xf numFmtId="0" fontId="26" fillId="0" borderId="0" xfId="8" applyFont="1" applyAlignment="1">
      <alignment horizontal="center" vertical="center"/>
    </xf>
    <xf numFmtId="0" fontId="16" fillId="0" borderId="0" xfId="8" applyFont="1" applyAlignment="1">
      <alignment horizontal="center" vertical="center"/>
    </xf>
    <xf numFmtId="0" fontId="16" fillId="0" borderId="0" xfId="8" applyFont="1">
      <alignment vertical="center"/>
    </xf>
    <xf numFmtId="0" fontId="26" fillId="2" borderId="17" xfId="8" applyFont="1" applyFill="1" applyBorder="1" applyAlignment="1">
      <alignment horizontal="center" vertical="center"/>
    </xf>
    <xf numFmtId="0" fontId="26" fillId="2" borderId="16" xfId="8" applyFont="1" applyFill="1" applyBorder="1" applyAlignment="1">
      <alignment horizontal="center" vertical="center"/>
    </xf>
    <xf numFmtId="0" fontId="26" fillId="2" borderId="15" xfId="8" applyFont="1" applyFill="1" applyBorder="1" applyAlignment="1">
      <alignment horizontal="center" vertical="center"/>
    </xf>
    <xf numFmtId="0" fontId="26" fillId="0" borderId="0" xfId="8" applyFont="1">
      <alignment vertical="center"/>
    </xf>
    <xf numFmtId="0" fontId="26" fillId="0" borderId="19" xfId="8" applyFont="1" applyBorder="1" applyAlignment="1">
      <alignment horizontal="center" vertical="center" wrapText="1"/>
    </xf>
    <xf numFmtId="0" fontId="26" fillId="0" borderId="19" xfId="8" applyFont="1" applyBorder="1" applyAlignment="1">
      <alignment horizontal="center" vertical="center"/>
    </xf>
    <xf numFmtId="0" fontId="26" fillId="0" borderId="124" xfId="8" applyFont="1" applyBorder="1" applyAlignment="1">
      <alignment horizontal="center" vertical="center"/>
    </xf>
    <xf numFmtId="0" fontId="26" fillId="0" borderId="13" xfId="8" applyFont="1" applyBorder="1" applyAlignment="1">
      <alignment horizontal="center" vertical="center" wrapText="1"/>
    </xf>
    <xf numFmtId="0" fontId="26" fillId="0" borderId="13" xfId="8" applyFont="1" applyBorder="1" applyAlignment="1">
      <alignment horizontal="center" vertical="center"/>
    </xf>
    <xf numFmtId="3" fontId="26" fillId="0" borderId="13" xfId="8" applyNumberFormat="1" applyFont="1" applyBorder="1">
      <alignment vertical="center"/>
    </xf>
    <xf numFmtId="3" fontId="26" fillId="0" borderId="29" xfId="8" applyNumberFormat="1" applyFont="1" applyBorder="1">
      <alignment vertical="center"/>
    </xf>
    <xf numFmtId="0" fontId="26" fillId="0" borderId="29" xfId="8" applyFont="1" applyBorder="1" applyAlignment="1">
      <alignment horizontal="center" vertical="center"/>
    </xf>
    <xf numFmtId="0" fontId="26" fillId="0" borderId="29" xfId="8" applyFont="1" applyBorder="1" applyAlignment="1">
      <alignment horizontal="center" vertical="center" wrapText="1"/>
    </xf>
    <xf numFmtId="179" fontId="26" fillId="0" borderId="125" xfId="8" applyNumberFormat="1" applyFont="1" applyBorder="1" applyAlignment="1">
      <alignment horizontal="center" vertical="center"/>
    </xf>
    <xf numFmtId="0" fontId="26" fillId="0" borderId="30" xfId="8" applyFont="1" applyBorder="1" applyAlignment="1">
      <alignment horizontal="center" vertical="center"/>
    </xf>
    <xf numFmtId="0" fontId="32" fillId="0" borderId="7" xfId="8" applyFont="1" applyBorder="1" applyAlignment="1">
      <alignment horizontal="center" vertical="center"/>
    </xf>
    <xf numFmtId="3" fontId="32" fillId="0" borderId="7" xfId="8" applyNumberFormat="1" applyFont="1" applyBorder="1">
      <alignment vertical="center"/>
    </xf>
    <xf numFmtId="0" fontId="26" fillId="0" borderId="7" xfId="8" applyFont="1" applyBorder="1" applyAlignment="1">
      <alignment horizontal="center" vertical="center"/>
    </xf>
    <xf numFmtId="179" fontId="26" fillId="0" borderId="126" xfId="8" applyNumberFormat="1" applyFont="1" applyBorder="1" applyAlignment="1">
      <alignment horizontal="center" vertical="center"/>
    </xf>
    <xf numFmtId="0" fontId="26" fillId="0" borderId="127" xfId="8" applyFont="1" applyBorder="1" applyAlignment="1">
      <alignment horizontal="center" vertical="center" wrapText="1"/>
    </xf>
    <xf numFmtId="0" fontId="26" fillId="0" borderId="128" xfId="8" applyFont="1" applyBorder="1" applyAlignment="1">
      <alignment horizontal="center" vertical="center"/>
    </xf>
    <xf numFmtId="3" fontId="26" fillId="0" borderId="0" xfId="8" applyNumberFormat="1" applyFont="1">
      <alignment vertical="center"/>
    </xf>
    <xf numFmtId="0" fontId="2" fillId="0" borderId="0" xfId="8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0" fontId="26" fillId="2" borderId="16" xfId="0" applyFont="1" applyFill="1" applyBorder="1" applyAlignment="1">
      <alignment horizontal="center" vertical="center"/>
    </xf>
    <xf numFmtId="0" fontId="26" fillId="2" borderId="15" xfId="0" applyFont="1" applyFill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right" vertical="center"/>
    </xf>
    <xf numFmtId="41" fontId="3" fillId="0" borderId="0" xfId="1" applyFont="1" applyAlignment="1">
      <alignment horizontal="center" vertical="center"/>
    </xf>
    <xf numFmtId="41" fontId="16" fillId="0" borderId="0" xfId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5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41" fontId="16" fillId="0" borderId="5" xfId="1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41" fontId="26" fillId="0" borderId="0" xfId="1" applyFont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176" fontId="19" fillId="0" borderId="19" xfId="1" applyNumberFormat="1" applyFont="1" applyBorder="1" applyAlignment="1">
      <alignment horizontal="right" vertical="center"/>
    </xf>
    <xf numFmtId="176" fontId="19" fillId="4" borderId="19" xfId="1" applyNumberFormat="1" applyFont="1" applyFill="1" applyBorder="1" applyAlignment="1">
      <alignment horizontal="right" vertical="center"/>
    </xf>
    <xf numFmtId="41" fontId="19" fillId="4" borderId="19" xfId="1" applyFont="1" applyFill="1" applyBorder="1" applyAlignment="1">
      <alignment horizontal="right" vertical="center" wrapText="1"/>
    </xf>
    <xf numFmtId="41" fontId="19" fillId="0" borderId="19" xfId="1" applyFont="1" applyBorder="1" applyAlignment="1">
      <alignment horizontal="right" vertical="center" wrapText="1"/>
    </xf>
    <xf numFmtId="41" fontId="19" fillId="0" borderId="117" xfId="1" applyFont="1" applyBorder="1" applyAlignment="1">
      <alignment horizontal="right" vertical="center" wrapText="1"/>
    </xf>
    <xf numFmtId="41" fontId="19" fillId="0" borderId="0" xfId="1" applyFont="1" applyAlignment="1">
      <alignment horizontal="center" vertical="center"/>
    </xf>
    <xf numFmtId="0" fontId="19" fillId="0" borderId="86" xfId="0" applyFont="1" applyBorder="1" applyAlignment="1">
      <alignment horizontal="center" vertical="center"/>
    </xf>
    <xf numFmtId="176" fontId="19" fillId="0" borderId="86" xfId="1" applyNumberFormat="1" applyFont="1" applyBorder="1" applyAlignment="1">
      <alignment horizontal="right" vertical="center"/>
    </xf>
    <xf numFmtId="176" fontId="22" fillId="4" borderId="86" xfId="1" applyNumberFormat="1" applyFont="1" applyFill="1" applyBorder="1" applyAlignment="1">
      <alignment horizontal="right" vertical="center"/>
    </xf>
    <xf numFmtId="41" fontId="19" fillId="4" borderId="86" xfId="1" applyFont="1" applyFill="1" applyBorder="1" applyAlignment="1">
      <alignment horizontal="right" vertical="center" wrapText="1"/>
    </xf>
    <xf numFmtId="41" fontId="19" fillId="0" borderId="86" xfId="1" applyFont="1" applyBorder="1" applyAlignment="1">
      <alignment horizontal="right" vertical="center" wrapText="1"/>
    </xf>
    <xf numFmtId="41" fontId="19" fillId="0" borderId="177" xfId="1" applyFont="1" applyBorder="1" applyAlignment="1">
      <alignment horizontal="right" vertical="center" wrapText="1"/>
    </xf>
    <xf numFmtId="0" fontId="26" fillId="0" borderId="47" xfId="0" applyFont="1" applyBorder="1" applyAlignment="1">
      <alignment horizontal="center" vertical="center" wrapText="1"/>
    </xf>
    <xf numFmtId="176" fontId="19" fillId="0" borderId="13" xfId="1" applyNumberFormat="1" applyFont="1" applyBorder="1" applyAlignment="1">
      <alignment horizontal="right" vertical="center"/>
    </xf>
    <xf numFmtId="176" fontId="22" fillId="4" borderId="13" xfId="1" applyNumberFormat="1" applyFont="1" applyFill="1" applyBorder="1" applyAlignment="1">
      <alignment horizontal="right" vertical="center"/>
    </xf>
    <xf numFmtId="41" fontId="19" fillId="4" borderId="13" xfId="1" applyFont="1" applyFill="1" applyBorder="1" applyAlignment="1">
      <alignment horizontal="right" vertical="center" wrapText="1"/>
    </xf>
    <xf numFmtId="41" fontId="19" fillId="0" borderId="13" xfId="1" applyFont="1" applyBorder="1" applyAlignment="1">
      <alignment horizontal="right" vertical="center" wrapText="1"/>
    </xf>
    <xf numFmtId="41" fontId="19" fillId="0" borderId="175" xfId="1" applyFont="1" applyBorder="1" applyAlignment="1">
      <alignment horizontal="right" vertical="center" wrapText="1"/>
    </xf>
    <xf numFmtId="0" fontId="19" fillId="0" borderId="120" xfId="0" applyFont="1" applyBorder="1" applyAlignment="1">
      <alignment horizontal="center" vertical="center"/>
    </xf>
    <xf numFmtId="176" fontId="19" fillId="0" borderId="3" xfId="1" applyNumberFormat="1" applyFont="1" applyBorder="1" applyAlignment="1">
      <alignment horizontal="right" vertical="center"/>
    </xf>
    <xf numFmtId="176" fontId="22" fillId="4" borderId="3" xfId="1" applyNumberFormat="1" applyFont="1" applyFill="1" applyBorder="1" applyAlignment="1">
      <alignment horizontal="right" vertical="center"/>
    </xf>
    <xf numFmtId="41" fontId="19" fillId="4" borderId="3" xfId="1" applyFont="1" applyFill="1" applyBorder="1" applyAlignment="1">
      <alignment horizontal="right" vertical="center" wrapText="1"/>
    </xf>
    <xf numFmtId="41" fontId="19" fillId="0" borderId="3" xfId="1" applyFont="1" applyBorder="1" applyAlignment="1">
      <alignment horizontal="right" vertical="center" wrapText="1"/>
    </xf>
    <xf numFmtId="41" fontId="19" fillId="0" borderId="118" xfId="1" applyFont="1" applyBorder="1" applyAlignment="1">
      <alignment horizontal="right" vertical="center" wrapText="1"/>
    </xf>
    <xf numFmtId="0" fontId="34" fillId="5" borderId="48" xfId="0" applyFont="1" applyFill="1" applyBorder="1" applyAlignment="1">
      <alignment vertical="center"/>
    </xf>
    <xf numFmtId="0" fontId="34" fillId="5" borderId="31" xfId="0" applyFont="1" applyFill="1" applyBorder="1" applyAlignment="1">
      <alignment vertical="center" wrapText="1"/>
    </xf>
    <xf numFmtId="0" fontId="34" fillId="5" borderId="31" xfId="0" applyFont="1" applyFill="1" applyBorder="1" applyAlignment="1">
      <alignment horizontal="center" vertical="center"/>
    </xf>
    <xf numFmtId="176" fontId="34" fillId="5" borderId="31" xfId="1" applyNumberFormat="1" applyFont="1" applyFill="1" applyBorder="1" applyAlignment="1">
      <alignment horizontal="right" vertical="center"/>
    </xf>
    <xf numFmtId="176" fontId="35" fillId="5" borderId="31" xfId="1" applyNumberFormat="1" applyFont="1" applyFill="1" applyBorder="1" applyAlignment="1">
      <alignment horizontal="right" vertical="center"/>
    </xf>
    <xf numFmtId="41" fontId="34" fillId="5" borderId="32" xfId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41" fontId="26" fillId="0" borderId="0" xfId="1" applyFont="1" applyBorder="1" applyAlignment="1">
      <alignment horizontal="right" vertical="center"/>
    </xf>
    <xf numFmtId="41" fontId="22" fillId="0" borderId="0" xfId="1" applyFont="1" applyBorder="1" applyAlignment="1">
      <alignment horizontal="right" vertical="center"/>
    </xf>
    <xf numFmtId="41" fontId="0" fillId="0" borderId="18" xfId="1" applyFont="1" applyBorder="1" applyAlignment="1">
      <alignment horizontal="right" vertical="center"/>
    </xf>
    <xf numFmtId="0" fontId="1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1" fontId="3" fillId="0" borderId="0" xfId="1" applyFont="1" applyBorder="1" applyAlignment="1">
      <alignment horizontal="right" vertical="center"/>
    </xf>
    <xf numFmtId="41" fontId="36" fillId="0" borderId="0" xfId="1" applyFont="1" applyBorder="1" applyAlignment="1">
      <alignment horizontal="right" vertical="center"/>
    </xf>
    <xf numFmtId="0" fontId="16" fillId="0" borderId="0" xfId="0" applyFont="1" applyAlignment="1">
      <alignment horizontal="left" vertical="center"/>
    </xf>
    <xf numFmtId="41" fontId="24" fillId="0" borderId="0" xfId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41" fontId="0" fillId="0" borderId="0" xfId="1" applyFont="1" applyAlignment="1">
      <alignment horizontal="center" vertical="center"/>
    </xf>
    <xf numFmtId="176" fontId="37" fillId="0" borderId="0" xfId="0" applyNumberFormat="1" applyFont="1" applyAlignment="1">
      <alignment vertical="center"/>
    </xf>
    <xf numFmtId="176" fontId="25" fillId="0" borderId="0" xfId="0" applyNumberFormat="1" applyFont="1" applyAlignment="1">
      <alignment vertical="center"/>
    </xf>
    <xf numFmtId="176" fontId="38" fillId="0" borderId="0" xfId="0" applyNumberFormat="1" applyFont="1" applyAlignment="1">
      <alignment vertical="center"/>
    </xf>
    <xf numFmtId="176" fontId="14" fillId="4" borderId="0" xfId="0" applyNumberFormat="1" applyFont="1" applyFill="1" applyAlignment="1">
      <alignment vertical="center"/>
    </xf>
    <xf numFmtId="176" fontId="8" fillId="0" borderId="0" xfId="0" applyNumberFormat="1" applyFont="1" applyAlignment="1">
      <alignment horizontal="left" vertical="center"/>
    </xf>
    <xf numFmtId="176" fontId="0" fillId="0" borderId="0" xfId="0" applyNumberFormat="1" applyFont="1" applyAlignment="1">
      <alignment horizontal="center" vertical="center"/>
    </xf>
    <xf numFmtId="176" fontId="27" fillId="0" borderId="0" xfId="0" applyNumberFormat="1" applyFont="1" applyAlignment="1">
      <alignment vertical="center"/>
    </xf>
    <xf numFmtId="176" fontId="0" fillId="0" borderId="28" xfId="0" applyNumberFormat="1" applyFont="1" applyBorder="1" applyAlignment="1">
      <alignment horizontal="center" vertical="center"/>
    </xf>
    <xf numFmtId="176" fontId="0" fillId="0" borderId="27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wrapText="1"/>
    </xf>
    <xf numFmtId="176" fontId="0" fillId="0" borderId="24" xfId="0" applyNumberFormat="1" applyFont="1" applyBorder="1" applyAlignment="1">
      <alignment horizontal="center" vertical="center"/>
    </xf>
    <xf numFmtId="176" fontId="0" fillId="0" borderId="24" xfId="0" applyNumberFormat="1" applyFont="1" applyBorder="1" applyAlignment="1">
      <alignment horizontal="right" vertical="center" wrapText="1"/>
    </xf>
    <xf numFmtId="176" fontId="39" fillId="0" borderId="40" xfId="0" applyNumberFormat="1" applyFont="1" applyBorder="1" applyAlignment="1">
      <alignment horizontal="center" vertical="center"/>
    </xf>
    <xf numFmtId="176" fontId="0" fillId="0" borderId="75" xfId="0" applyNumberFormat="1" applyFont="1" applyBorder="1" applyAlignment="1">
      <alignment vertical="center"/>
    </xf>
    <xf numFmtId="176" fontId="27" fillId="0" borderId="60" xfId="0" applyNumberFormat="1" applyFont="1" applyBorder="1" applyAlignment="1">
      <alignment horizontal="center" vertical="center"/>
    </xf>
    <xf numFmtId="176" fontId="40" fillId="0" borderId="60" xfId="0" applyNumberFormat="1" applyFont="1" applyBorder="1" applyAlignment="1">
      <alignment horizontal="right" vertical="center" wrapText="1"/>
    </xf>
    <xf numFmtId="176" fontId="21" fillId="0" borderId="60" xfId="0" applyNumberFormat="1" applyFont="1" applyBorder="1" applyAlignment="1">
      <alignment horizontal="right" vertical="center" wrapText="1"/>
    </xf>
    <xf numFmtId="176" fontId="41" fillId="0" borderId="67" xfId="0" applyNumberFormat="1" applyFont="1" applyBorder="1" applyAlignment="1">
      <alignment horizontal="center" vertical="center"/>
    </xf>
    <xf numFmtId="0" fontId="0" fillId="0" borderId="0" xfId="0" applyFont="1"/>
    <xf numFmtId="41" fontId="22" fillId="0" borderId="0" xfId="0" applyNumberFormat="1" applyFont="1" applyFill="1" applyAlignment="1">
      <alignment vertical="center"/>
    </xf>
    <xf numFmtId="41" fontId="22" fillId="0" borderId="0" xfId="0" applyNumberFormat="1" applyFont="1" applyFill="1" applyAlignment="1">
      <alignment horizontal="right" vertical="center"/>
    </xf>
    <xf numFmtId="0" fontId="14" fillId="0" borderId="0" xfId="7" applyFont="1">
      <alignment vertical="center"/>
    </xf>
    <xf numFmtId="0" fontId="43" fillId="0" borderId="103" xfId="7" applyFont="1" applyFill="1" applyBorder="1" applyAlignment="1">
      <alignment horizontal="center" vertical="center" wrapText="1"/>
    </xf>
    <xf numFmtId="176" fontId="44" fillId="0" borderId="105" xfId="7" applyNumberFormat="1" applyFont="1" applyFill="1" applyBorder="1" applyAlignment="1">
      <alignment horizontal="right" vertical="center" wrapText="1"/>
    </xf>
    <xf numFmtId="0" fontId="44" fillId="0" borderId="103" xfId="7" applyFont="1" applyFill="1" applyBorder="1" applyAlignment="1">
      <alignment horizontal="center" vertical="center" wrapText="1"/>
    </xf>
    <xf numFmtId="176" fontId="44" fillId="0" borderId="103" xfId="7" applyNumberFormat="1" applyFont="1" applyFill="1" applyBorder="1" applyAlignment="1">
      <alignment horizontal="right" vertical="center" wrapText="1"/>
    </xf>
    <xf numFmtId="0" fontId="0" fillId="9" borderId="108" xfId="0" applyFont="1" applyFill="1" applyBorder="1" applyAlignment="1">
      <alignment horizontal="center" vertical="center" wrapText="1"/>
    </xf>
    <xf numFmtId="0" fontId="44" fillId="9" borderId="103" xfId="7" applyFont="1" applyFill="1" applyBorder="1" applyAlignment="1">
      <alignment horizontal="center" vertical="center" wrapText="1"/>
    </xf>
    <xf numFmtId="176" fontId="44" fillId="9" borderId="103" xfId="7" applyNumberFormat="1" applyFont="1" applyFill="1" applyBorder="1" applyAlignment="1">
      <alignment horizontal="right" vertical="center" wrapText="1"/>
    </xf>
    <xf numFmtId="176" fontId="44" fillId="9" borderId="105" xfId="7" applyNumberFormat="1" applyFont="1" applyFill="1" applyBorder="1" applyAlignment="1">
      <alignment horizontal="right" vertical="center" wrapText="1"/>
    </xf>
    <xf numFmtId="0" fontId="0" fillId="9" borderId="113" xfId="0" applyFont="1" applyFill="1" applyBorder="1" applyAlignment="1">
      <alignment horizontal="center" vertical="center" wrapText="1"/>
    </xf>
    <xf numFmtId="0" fontId="16" fillId="9" borderId="108" xfId="0" applyFont="1" applyFill="1" applyBorder="1" applyAlignment="1">
      <alignment horizontal="center" vertical="center" wrapText="1"/>
    </xf>
    <xf numFmtId="0" fontId="16" fillId="9" borderId="113" xfId="0" applyFont="1" applyFill="1" applyBorder="1" applyAlignment="1">
      <alignment horizontal="center" vertical="center" wrapText="1"/>
    </xf>
    <xf numFmtId="0" fontId="14" fillId="0" borderId="0" xfId="7" applyFont="1" applyFill="1">
      <alignment vertical="center"/>
    </xf>
    <xf numFmtId="176" fontId="14" fillId="0" borderId="0" xfId="7" applyNumberFormat="1" applyFont="1" applyFill="1">
      <alignment vertical="center"/>
    </xf>
    <xf numFmtId="0" fontId="48" fillId="0" borderId="0" xfId="0" applyFont="1" applyAlignment="1">
      <alignment vertical="center"/>
    </xf>
    <xf numFmtId="41" fontId="48" fillId="0" borderId="0" xfId="0" applyNumberFormat="1" applyFont="1" applyAlignment="1">
      <alignment vertical="center"/>
    </xf>
    <xf numFmtId="178" fontId="48" fillId="0" borderId="0" xfId="0" applyNumberFormat="1" applyFont="1" applyAlignment="1">
      <alignment vertical="center"/>
    </xf>
    <xf numFmtId="41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0" fontId="43" fillId="0" borderId="103" xfId="7" applyFont="1" applyBorder="1" applyAlignment="1">
      <alignment horizontal="center" vertical="center" wrapText="1"/>
    </xf>
    <xf numFmtId="0" fontId="14" fillId="0" borderId="0" xfId="7" applyFont="1" applyAlignment="1">
      <alignment horizontal="center" vertical="center"/>
    </xf>
    <xf numFmtId="0" fontId="0" fillId="0" borderId="0" xfId="0" applyFont="1" applyAlignment="1">
      <alignment vertical="center"/>
    </xf>
    <xf numFmtId="0" fontId="49" fillId="0" borderId="0" xfId="0" applyFont="1" applyAlignment="1">
      <alignment vertical="center"/>
    </xf>
    <xf numFmtId="176" fontId="46" fillId="0" borderId="0" xfId="0" applyNumberFormat="1" applyFont="1" applyAlignment="1">
      <alignment horizontal="right" vertical="center"/>
    </xf>
    <xf numFmtId="176" fontId="46" fillId="0" borderId="0" xfId="0" applyNumberFormat="1" applyFont="1" applyAlignment="1">
      <alignment vertical="center"/>
    </xf>
    <xf numFmtId="177" fontId="46" fillId="0" borderId="0" xfId="3" applyNumberFormat="1" applyFont="1" applyBorder="1">
      <alignment vertical="center"/>
    </xf>
    <xf numFmtId="177" fontId="46" fillId="0" borderId="0" xfId="3" applyNumberFormat="1" applyFont="1">
      <alignment vertical="center"/>
    </xf>
    <xf numFmtId="177" fontId="52" fillId="0" borderId="0" xfId="3" applyNumberFormat="1" applyFont="1" applyBorder="1">
      <alignment vertical="center"/>
    </xf>
    <xf numFmtId="177" fontId="52" fillId="0" borderId="0" xfId="3" applyNumberFormat="1" applyFont="1">
      <alignment vertical="center"/>
    </xf>
    <xf numFmtId="177" fontId="46" fillId="0" borderId="0" xfId="3" applyNumberFormat="1" applyFont="1" applyAlignment="1">
      <alignment horizontal="center" vertical="center"/>
    </xf>
    <xf numFmtId="177" fontId="50" fillId="0" borderId="0" xfId="3" applyNumberFormat="1" applyFont="1">
      <alignment vertical="center"/>
    </xf>
    <xf numFmtId="177" fontId="50" fillId="0" borderId="0" xfId="3" applyNumberFormat="1" applyFont="1" applyAlignment="1">
      <alignment horizontal="center" vertical="center"/>
    </xf>
    <xf numFmtId="177" fontId="46" fillId="0" borderId="0" xfId="3" applyNumberFormat="1" applyFont="1" applyBorder="1" applyAlignment="1">
      <alignment horizontal="center" vertical="center"/>
    </xf>
    <xf numFmtId="178" fontId="46" fillId="0" borderId="0" xfId="3" applyNumberFormat="1" applyFont="1" applyBorder="1">
      <alignment vertical="center"/>
    </xf>
    <xf numFmtId="177" fontId="50" fillId="0" borderId="0" xfId="3" applyNumberFormat="1" applyFont="1" applyBorder="1">
      <alignment vertical="center"/>
    </xf>
    <xf numFmtId="177" fontId="50" fillId="0" borderId="0" xfId="3" applyNumberFormat="1" applyFont="1" applyBorder="1" applyAlignment="1">
      <alignment vertical="center" wrapText="1"/>
    </xf>
    <xf numFmtId="177" fontId="50" fillId="0" borderId="24" xfId="3" applyNumberFormat="1" applyFont="1" applyBorder="1" applyAlignment="1">
      <alignment vertical="center" wrapText="1"/>
    </xf>
    <xf numFmtId="177" fontId="50" fillId="4" borderId="0" xfId="3" applyNumberFormat="1" applyFont="1" applyFill="1" applyBorder="1">
      <alignment vertical="center"/>
    </xf>
    <xf numFmtId="177" fontId="50" fillId="6" borderId="0" xfId="3" applyNumberFormat="1" applyFont="1" applyFill="1" applyBorder="1">
      <alignment vertical="center"/>
    </xf>
    <xf numFmtId="177" fontId="50" fillId="6" borderId="0" xfId="3" applyNumberFormat="1" applyFont="1" applyFill="1">
      <alignment vertical="center"/>
    </xf>
    <xf numFmtId="177" fontId="53" fillId="0" borderId="0" xfId="3" applyNumberFormat="1" applyFont="1" applyFill="1" applyBorder="1" applyAlignment="1">
      <alignment horizontal="center" vertical="center" wrapText="1"/>
    </xf>
    <xf numFmtId="41" fontId="53" fillId="0" borderId="0" xfId="3" applyNumberFormat="1" applyFont="1" applyFill="1" applyBorder="1" applyAlignment="1">
      <alignment horizontal="center" vertical="center"/>
    </xf>
    <xf numFmtId="177" fontId="53" fillId="0" borderId="0" xfId="3" applyNumberFormat="1" applyFont="1" applyFill="1" applyBorder="1" applyAlignment="1">
      <alignment horizontal="center" vertical="center"/>
    </xf>
    <xf numFmtId="178" fontId="53" fillId="0" borderId="0" xfId="3" applyNumberFormat="1" applyFont="1" applyFill="1" applyBorder="1" applyAlignment="1">
      <alignment horizontal="right" vertical="center"/>
    </xf>
    <xf numFmtId="177" fontId="53" fillId="0" borderId="0" xfId="3" applyNumberFormat="1" applyFont="1" applyFill="1" applyBorder="1">
      <alignment vertical="center"/>
    </xf>
    <xf numFmtId="41" fontId="53" fillId="0" borderId="0" xfId="3" applyNumberFormat="1" applyFont="1" applyFill="1" applyBorder="1">
      <alignment vertical="center"/>
    </xf>
    <xf numFmtId="178" fontId="53" fillId="0" borderId="0" xfId="3" applyNumberFormat="1" applyFont="1" applyFill="1" applyBorder="1">
      <alignment vertical="center"/>
    </xf>
    <xf numFmtId="177" fontId="47" fillId="4" borderId="0" xfId="3" applyNumberFormat="1" applyFont="1" applyFill="1" applyBorder="1">
      <alignment vertical="center"/>
    </xf>
    <xf numFmtId="177" fontId="47" fillId="0" borderId="0" xfId="3" applyNumberFormat="1" applyFont="1" applyBorder="1">
      <alignment vertical="center"/>
    </xf>
    <xf numFmtId="177" fontId="47" fillId="0" borderId="0" xfId="3" applyNumberFormat="1" applyFont="1">
      <alignment vertical="center"/>
    </xf>
    <xf numFmtId="177" fontId="53" fillId="0" borderId="0" xfId="3" applyNumberFormat="1" applyFont="1" applyFill="1" applyBorder="1" applyAlignment="1">
      <alignment horizontal="right" vertical="center"/>
    </xf>
    <xf numFmtId="177" fontId="51" fillId="0" borderId="0" xfId="3" applyNumberFormat="1" applyFont="1" applyFill="1" applyBorder="1" applyAlignment="1">
      <alignment horizontal="center" vertical="center"/>
    </xf>
    <xf numFmtId="177" fontId="51" fillId="0" borderId="0" xfId="3" applyNumberFormat="1" applyFont="1" applyFill="1" applyBorder="1">
      <alignment vertical="center"/>
    </xf>
    <xf numFmtId="176" fontId="53" fillId="0" borderId="0" xfId="3" applyNumberFormat="1" applyFont="1" applyFill="1" applyBorder="1">
      <alignment vertical="center"/>
    </xf>
    <xf numFmtId="177" fontId="47" fillId="0" borderId="0" xfId="3" applyNumberFormat="1" applyFont="1" applyBorder="1" applyAlignment="1">
      <alignment horizontal="center" vertical="center"/>
    </xf>
    <xf numFmtId="177" fontId="47" fillId="0" borderId="0" xfId="3" applyNumberFormat="1" applyFont="1" applyAlignment="1">
      <alignment horizontal="center" vertical="center"/>
    </xf>
    <xf numFmtId="178" fontId="47" fillId="0" borderId="0" xfId="3" applyNumberFormat="1" applyFont="1" applyBorder="1">
      <alignment vertical="center"/>
    </xf>
    <xf numFmtId="177" fontId="14" fillId="0" borderId="0" xfId="3" applyNumberFormat="1" applyFont="1" applyAlignment="1">
      <alignment horizontal="center" vertical="center"/>
    </xf>
    <xf numFmtId="177" fontId="22" fillId="0" borderId="0" xfId="3" applyNumberFormat="1" applyFont="1">
      <alignment vertical="center"/>
    </xf>
    <xf numFmtId="177" fontId="22" fillId="0" borderId="0" xfId="3" applyNumberFormat="1" applyFont="1" applyAlignment="1">
      <alignment horizontal="center" vertical="center"/>
    </xf>
    <xf numFmtId="177" fontId="14" fillId="0" borderId="0" xfId="3" applyNumberFormat="1" applyFont="1" applyBorder="1" applyAlignment="1">
      <alignment horizontal="center" vertical="center"/>
    </xf>
    <xf numFmtId="177" fontId="14" fillId="0" borderId="0" xfId="3" applyNumberFormat="1" applyFont="1" applyBorder="1">
      <alignment vertical="center"/>
    </xf>
    <xf numFmtId="177" fontId="56" fillId="0" borderId="59" xfId="3" applyNumberFormat="1" applyFont="1" applyBorder="1" applyAlignment="1">
      <alignment horizontal="center" vertical="center"/>
    </xf>
    <xf numFmtId="177" fontId="56" fillId="0" borderId="60" xfId="3" applyNumberFormat="1" applyFont="1" applyBorder="1" applyAlignment="1">
      <alignment horizontal="center" vertical="center"/>
    </xf>
    <xf numFmtId="177" fontId="56" fillId="0" borderId="61" xfId="3" applyNumberFormat="1" applyFont="1" applyBorder="1" applyAlignment="1">
      <alignment horizontal="center" vertical="center"/>
    </xf>
    <xf numFmtId="177" fontId="56" fillId="0" borderId="60" xfId="3" applyNumberFormat="1" applyFont="1" applyBorder="1" applyAlignment="1">
      <alignment horizontal="center" vertical="center" wrapText="1"/>
    </xf>
    <xf numFmtId="177" fontId="38" fillId="0" borderId="68" xfId="3" applyNumberFormat="1" applyFont="1" applyFill="1" applyBorder="1">
      <alignment vertical="center"/>
    </xf>
    <xf numFmtId="177" fontId="56" fillId="0" borderId="71" xfId="3" applyNumberFormat="1" applyFont="1" applyFill="1" applyBorder="1" applyAlignment="1">
      <alignment horizontal="center" vertical="center" wrapText="1"/>
    </xf>
    <xf numFmtId="177" fontId="56" fillId="0" borderId="70" xfId="3" applyNumberFormat="1" applyFont="1" applyFill="1" applyBorder="1" applyAlignment="1">
      <alignment horizontal="center" vertical="center" wrapText="1"/>
    </xf>
    <xf numFmtId="177" fontId="56" fillId="0" borderId="44" xfId="3" applyNumberFormat="1" applyFont="1" applyFill="1" applyBorder="1" applyAlignment="1">
      <alignment horizontal="center" vertical="center"/>
    </xf>
    <xf numFmtId="177" fontId="38" fillId="0" borderId="70" xfId="3" applyNumberFormat="1" applyFont="1" applyFill="1" applyBorder="1" applyAlignment="1">
      <alignment horizontal="center" vertical="center"/>
    </xf>
    <xf numFmtId="177" fontId="56" fillId="0" borderId="23" xfId="3" applyNumberFormat="1" applyFont="1" applyFill="1" applyBorder="1" applyAlignment="1">
      <alignment horizontal="center" vertical="center" wrapText="1"/>
    </xf>
    <xf numFmtId="177" fontId="56" fillId="0" borderId="51" xfId="3" applyNumberFormat="1" applyFont="1" applyFill="1" applyBorder="1" applyAlignment="1">
      <alignment horizontal="center" vertical="center" wrapText="1"/>
    </xf>
    <xf numFmtId="177" fontId="56" fillId="0" borderId="64" xfId="3" applyNumberFormat="1" applyFont="1" applyFill="1" applyBorder="1" applyAlignment="1">
      <alignment horizontal="center" vertical="center" wrapText="1"/>
    </xf>
    <xf numFmtId="177" fontId="56" fillId="0" borderId="51" xfId="3" applyNumberFormat="1" applyFont="1" applyFill="1" applyBorder="1" applyAlignment="1">
      <alignment horizontal="center" vertical="center"/>
    </xf>
    <xf numFmtId="177" fontId="56" fillId="0" borderId="64" xfId="3" applyNumberFormat="1" applyFont="1" applyFill="1" applyBorder="1" applyAlignment="1">
      <alignment horizontal="center" vertical="center"/>
    </xf>
    <xf numFmtId="177" fontId="56" fillId="0" borderId="51" xfId="3" applyNumberFormat="1" applyFont="1" applyFill="1" applyBorder="1">
      <alignment vertical="center"/>
    </xf>
    <xf numFmtId="177" fontId="56" fillId="0" borderId="49" xfId="3" applyNumberFormat="1" applyFont="1" applyFill="1" applyBorder="1" applyAlignment="1">
      <alignment horizontal="center" vertical="center" wrapText="1"/>
    </xf>
    <xf numFmtId="177" fontId="56" fillId="0" borderId="44" xfId="3" applyNumberFormat="1" applyFont="1" applyFill="1" applyBorder="1" applyAlignment="1">
      <alignment horizontal="center" vertical="center" wrapText="1"/>
    </xf>
    <xf numFmtId="177" fontId="56" fillId="0" borderId="24" xfId="3" applyNumberFormat="1" applyFont="1" applyFill="1" applyBorder="1" applyAlignment="1">
      <alignment horizontal="center" vertical="center"/>
    </xf>
    <xf numFmtId="177" fontId="56" fillId="0" borderId="53" xfId="3" applyNumberFormat="1" applyFont="1" applyFill="1" applyBorder="1" applyAlignment="1">
      <alignment horizontal="center" vertical="center"/>
    </xf>
    <xf numFmtId="41" fontId="56" fillId="0" borderId="52" xfId="3" applyNumberFormat="1" applyFont="1" applyFill="1" applyBorder="1" applyAlignment="1">
      <alignment vertical="center" wrapText="1"/>
    </xf>
    <xf numFmtId="41" fontId="56" fillId="0" borderId="24" xfId="3" applyNumberFormat="1" applyFont="1" applyFill="1" applyBorder="1" applyAlignment="1">
      <alignment vertical="center" wrapText="1"/>
    </xf>
    <xf numFmtId="177" fontId="56" fillId="0" borderId="65" xfId="3" applyNumberFormat="1" applyFont="1" applyFill="1" applyBorder="1" applyAlignment="1">
      <alignment horizontal="center" vertical="center" wrapText="1"/>
    </xf>
    <xf numFmtId="177" fontId="56" fillId="0" borderId="23" xfId="3" applyNumberFormat="1" applyFont="1" applyFill="1" applyBorder="1" applyAlignment="1">
      <alignment horizontal="center" vertical="center"/>
    </xf>
    <xf numFmtId="41" fontId="56" fillId="0" borderId="51" xfId="3" applyNumberFormat="1" applyFont="1" applyFill="1" applyBorder="1" applyAlignment="1">
      <alignment vertical="center" wrapText="1"/>
    </xf>
    <xf numFmtId="41" fontId="56" fillId="0" borderId="50" xfId="3" applyNumberFormat="1" applyFont="1" applyFill="1" applyBorder="1" applyAlignment="1">
      <alignment vertical="center" wrapText="1"/>
    </xf>
    <xf numFmtId="41" fontId="56" fillId="0" borderId="50" xfId="3" applyNumberFormat="1" applyFont="1" applyFill="1" applyBorder="1">
      <alignment vertical="center"/>
    </xf>
    <xf numFmtId="177" fontId="56" fillId="0" borderId="66" xfId="3" applyNumberFormat="1" applyFont="1" applyFill="1" applyBorder="1" applyAlignment="1">
      <alignment horizontal="center" vertical="center" wrapText="1"/>
    </xf>
    <xf numFmtId="177" fontId="56" fillId="0" borderId="2" xfId="3" applyNumberFormat="1" applyFont="1" applyFill="1" applyBorder="1" applyAlignment="1">
      <alignment horizontal="center" vertical="center" wrapText="1"/>
    </xf>
    <xf numFmtId="177" fontId="56" fillId="0" borderId="0" xfId="3" applyNumberFormat="1" applyFont="1" applyFill="1" applyBorder="1" applyAlignment="1">
      <alignment horizontal="center" vertical="center" wrapText="1"/>
    </xf>
    <xf numFmtId="41" fontId="56" fillId="0" borderId="0" xfId="3" applyNumberFormat="1" applyFont="1" applyFill="1" applyBorder="1" applyAlignment="1">
      <alignment horizontal="center" vertical="center"/>
    </xf>
    <xf numFmtId="177" fontId="22" fillId="4" borderId="52" xfId="3" applyNumberFormat="1" applyFont="1" applyFill="1" applyBorder="1">
      <alignment vertical="center"/>
    </xf>
    <xf numFmtId="177" fontId="56" fillId="0" borderId="50" xfId="3" applyNumberFormat="1" applyFont="1" applyFill="1" applyBorder="1" applyAlignment="1">
      <alignment horizontal="center" vertical="center"/>
    </xf>
    <xf numFmtId="177" fontId="56" fillId="0" borderId="78" xfId="3" applyNumberFormat="1" applyFont="1" applyFill="1" applyBorder="1" applyAlignment="1">
      <alignment horizontal="center" vertical="center"/>
    </xf>
    <xf numFmtId="177" fontId="56" fillId="0" borderId="50" xfId="3" applyNumberFormat="1" applyFont="1" applyFill="1" applyBorder="1" applyAlignment="1">
      <alignment horizontal="center" vertical="center" wrapText="1"/>
    </xf>
    <xf numFmtId="177" fontId="56" fillId="0" borderId="65" xfId="3" applyNumberFormat="1" applyFont="1" applyFill="1" applyBorder="1">
      <alignment vertical="center"/>
    </xf>
    <xf numFmtId="177" fontId="56" fillId="0" borderId="0" xfId="3" applyNumberFormat="1" applyFont="1" applyFill="1" applyBorder="1" applyAlignment="1">
      <alignment horizontal="left" vertical="center" wrapText="1"/>
    </xf>
    <xf numFmtId="177" fontId="56" fillId="0" borderId="0" xfId="3" applyNumberFormat="1" applyFont="1" applyFill="1" applyBorder="1" applyAlignment="1">
      <alignment horizontal="center" vertical="center"/>
    </xf>
    <xf numFmtId="177" fontId="56" fillId="0" borderId="50" xfId="3" applyNumberFormat="1" applyFont="1" applyFill="1" applyBorder="1">
      <alignment vertical="center"/>
    </xf>
    <xf numFmtId="41" fontId="56" fillId="0" borderId="0" xfId="3" applyNumberFormat="1" applyFont="1" applyFill="1" applyBorder="1" applyAlignment="1">
      <alignment horizontal="center" vertical="center" wrapText="1"/>
    </xf>
    <xf numFmtId="177" fontId="56" fillId="0" borderId="49" xfId="3" applyNumberFormat="1" applyFont="1" applyFill="1" applyBorder="1" applyAlignment="1">
      <alignment horizontal="center" vertical="center"/>
    </xf>
    <xf numFmtId="177" fontId="56" fillId="0" borderId="65" xfId="3" applyNumberFormat="1" applyFont="1" applyFill="1" applyBorder="1" applyAlignment="1">
      <alignment horizontal="center" vertical="center"/>
    </xf>
    <xf numFmtId="177" fontId="57" fillId="0" borderId="0" xfId="3" applyNumberFormat="1" applyFont="1" applyFill="1" applyBorder="1" applyAlignment="1">
      <alignment horizontal="center" vertical="center" wrapText="1"/>
    </xf>
    <xf numFmtId="176" fontId="56" fillId="0" borderId="50" xfId="3" applyNumberFormat="1" applyFont="1" applyFill="1" applyBorder="1">
      <alignment vertical="center"/>
    </xf>
    <xf numFmtId="177" fontId="56" fillId="0" borderId="24" xfId="3" applyNumberFormat="1" applyFont="1" applyFill="1" applyBorder="1" applyAlignment="1">
      <alignment horizontal="center" vertical="center" wrapText="1"/>
    </xf>
    <xf numFmtId="177" fontId="56" fillId="4" borderId="0" xfId="3" applyNumberFormat="1" applyFont="1" applyFill="1" applyBorder="1">
      <alignment vertical="center"/>
    </xf>
    <xf numFmtId="178" fontId="56" fillId="0" borderId="0" xfId="3" applyNumberFormat="1" applyFont="1" applyFill="1" applyBorder="1" applyAlignment="1">
      <alignment horizontal="right" vertical="center"/>
    </xf>
    <xf numFmtId="177" fontId="56" fillId="0" borderId="60" xfId="3" applyNumberFormat="1" applyFont="1" applyFill="1" applyBorder="1" applyAlignment="1">
      <alignment horizontal="center" vertical="center"/>
    </xf>
    <xf numFmtId="177" fontId="56" fillId="0" borderId="60" xfId="3" applyNumberFormat="1" applyFont="1" applyFill="1" applyBorder="1">
      <alignment vertical="center"/>
    </xf>
    <xf numFmtId="176" fontId="56" fillId="0" borderId="67" xfId="3" applyNumberFormat="1" applyFont="1" applyBorder="1" applyAlignment="1">
      <alignment horizontal="center" vertical="center"/>
    </xf>
    <xf numFmtId="176" fontId="38" fillId="0" borderId="69" xfId="3" applyNumberFormat="1" applyFont="1" applyFill="1" applyBorder="1">
      <alignment vertical="center"/>
    </xf>
    <xf numFmtId="176" fontId="56" fillId="0" borderId="40" xfId="3" applyNumberFormat="1" applyFont="1" applyFill="1" applyBorder="1">
      <alignment vertical="center"/>
    </xf>
    <xf numFmtId="176" fontId="24" fillId="0" borderId="105" xfId="7" applyNumberFormat="1" applyFont="1" applyFill="1" applyBorder="1" applyAlignment="1">
      <alignment horizontal="center" vertical="center" wrapText="1"/>
    </xf>
    <xf numFmtId="176" fontId="24" fillId="0" borderId="105" xfId="7" applyNumberFormat="1" applyFont="1" applyFill="1" applyBorder="1" applyAlignment="1">
      <alignment horizontal="right" vertical="center" wrapText="1"/>
    </xf>
    <xf numFmtId="176" fontId="24" fillId="0" borderId="103" xfId="7" applyNumberFormat="1" applyFont="1" applyFill="1" applyBorder="1" applyAlignment="1">
      <alignment horizontal="center" vertical="center" wrapText="1"/>
    </xf>
    <xf numFmtId="176" fontId="24" fillId="0" borderId="103" xfId="7" applyNumberFormat="1" applyFont="1" applyFill="1" applyBorder="1" applyAlignment="1">
      <alignment horizontal="right" vertical="center" wrapText="1"/>
    </xf>
    <xf numFmtId="176" fontId="24" fillId="9" borderId="103" xfId="7" applyNumberFormat="1" applyFont="1" applyFill="1" applyBorder="1" applyAlignment="1">
      <alignment horizontal="center" vertical="center" wrapText="1"/>
    </xf>
    <xf numFmtId="176" fontId="24" fillId="9" borderId="105" xfId="7" applyNumberFormat="1" applyFont="1" applyFill="1" applyBorder="1" applyAlignment="1">
      <alignment horizontal="right" vertical="center" wrapText="1"/>
    </xf>
    <xf numFmtId="176" fontId="24" fillId="9" borderId="103" xfId="7" applyNumberFormat="1" applyFont="1" applyFill="1" applyBorder="1" applyAlignment="1">
      <alignment horizontal="right" vertical="center" wrapText="1"/>
    </xf>
    <xf numFmtId="0" fontId="24" fillId="0" borderId="105" xfId="7" applyFont="1" applyFill="1" applyBorder="1" applyAlignment="1">
      <alignment horizontal="center" vertical="center" wrapText="1"/>
    </xf>
    <xf numFmtId="0" fontId="24" fillId="0" borderId="103" xfId="7" applyFont="1" applyFill="1" applyBorder="1" applyAlignment="1">
      <alignment horizontal="center" vertical="center" wrapText="1"/>
    </xf>
    <xf numFmtId="0" fontId="14" fillId="9" borderId="108" xfId="0" applyFont="1" applyFill="1" applyBorder="1" applyAlignment="1">
      <alignment horizontal="center" vertical="center" wrapText="1"/>
    </xf>
    <xf numFmtId="0" fontId="24" fillId="9" borderId="103" xfId="7" applyFont="1" applyFill="1" applyBorder="1" applyAlignment="1">
      <alignment horizontal="center" vertical="center" wrapText="1"/>
    </xf>
    <xf numFmtId="0" fontId="24" fillId="9" borderId="110" xfId="0" applyFont="1" applyFill="1" applyBorder="1" applyAlignment="1">
      <alignment horizontal="center" vertical="center" wrapText="1"/>
    </xf>
    <xf numFmtId="0" fontId="14" fillId="9" borderId="113" xfId="0" applyFont="1" applyFill="1" applyBorder="1" applyAlignment="1">
      <alignment horizontal="center" vertical="center" wrapText="1"/>
    </xf>
    <xf numFmtId="176" fontId="22" fillId="0" borderId="50" xfId="0" applyNumberFormat="1" applyFont="1" applyFill="1" applyBorder="1" applyAlignment="1">
      <alignment vertical="center"/>
    </xf>
    <xf numFmtId="176" fontId="22" fillId="0" borderId="50" xfId="0" applyNumberFormat="1" applyFont="1" applyBorder="1" applyAlignment="1">
      <alignment vertical="center"/>
    </xf>
    <xf numFmtId="176" fontId="22" fillId="0" borderId="50" xfId="0" applyNumberFormat="1" applyFont="1" applyFill="1" applyBorder="1" applyAlignment="1">
      <alignment horizontal="right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21" fillId="3" borderId="34" xfId="0" applyNumberFormat="1" applyFont="1" applyFill="1" applyBorder="1" applyAlignment="1" applyProtection="1">
      <alignment vertical="center"/>
      <protection locked="0"/>
    </xf>
    <xf numFmtId="176" fontId="14" fillId="0" borderId="0" xfId="0" applyNumberFormat="1" applyFont="1" applyAlignment="1">
      <alignment horizontal="right" vertical="center"/>
    </xf>
    <xf numFmtId="176" fontId="59" fillId="0" borderId="0" xfId="0" applyNumberFormat="1" applyFont="1" applyAlignment="1">
      <alignment vertical="center"/>
    </xf>
    <xf numFmtId="176" fontId="14" fillId="0" borderId="26" xfId="0" applyNumberFormat="1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176" fontId="14" fillId="0" borderId="25" xfId="0" applyNumberFormat="1" applyFont="1" applyBorder="1" applyAlignment="1">
      <alignment horizontal="center" vertical="center"/>
    </xf>
    <xf numFmtId="176" fontId="14" fillId="0" borderId="24" xfId="0" applyNumberFormat="1" applyFont="1" applyBorder="1" applyAlignment="1">
      <alignment vertical="center"/>
    </xf>
    <xf numFmtId="176" fontId="14" fillId="0" borderId="24" xfId="0" applyNumberFormat="1" applyFont="1" applyFill="1" applyBorder="1" applyAlignment="1">
      <alignment horizontal="right" vertical="center"/>
    </xf>
    <xf numFmtId="176" fontId="24" fillId="0" borderId="167" xfId="0" applyNumberFormat="1" applyFont="1" applyBorder="1" applyAlignment="1">
      <alignment vertical="center" wrapText="1"/>
    </xf>
    <xf numFmtId="176" fontId="24" fillId="0" borderId="168" xfId="0" applyNumberFormat="1" applyFont="1" applyBorder="1" applyAlignment="1">
      <alignment horizontal="center" vertical="center" wrapText="1"/>
    </xf>
    <xf numFmtId="176" fontId="14" fillId="0" borderId="33" xfId="0" applyNumberFormat="1" applyFont="1" applyBorder="1" applyAlignment="1">
      <alignment vertical="center"/>
    </xf>
    <xf numFmtId="176" fontId="14" fillId="0" borderId="33" xfId="0" applyNumberFormat="1" applyFont="1" applyFill="1" applyBorder="1" applyAlignment="1">
      <alignment horizontal="right" vertical="center"/>
    </xf>
    <xf numFmtId="176" fontId="14" fillId="0" borderId="170" xfId="0" applyNumberFormat="1" applyFont="1" applyBorder="1" applyAlignment="1">
      <alignment vertical="center"/>
    </xf>
    <xf numFmtId="176" fontId="24" fillId="0" borderId="169" xfId="0" applyNumberFormat="1" applyFont="1" applyBorder="1" applyAlignment="1">
      <alignment vertical="center" wrapText="1"/>
    </xf>
    <xf numFmtId="176" fontId="14" fillId="0" borderId="121" xfId="0" applyNumberFormat="1" applyFont="1" applyBorder="1" applyAlignment="1">
      <alignment vertical="center"/>
    </xf>
    <xf numFmtId="176" fontId="24" fillId="0" borderId="171" xfId="0" applyNumberFormat="1" applyFont="1" applyBorder="1" applyAlignment="1">
      <alignment vertical="center" wrapText="1"/>
    </xf>
    <xf numFmtId="176" fontId="24" fillId="0" borderId="170" xfId="0" applyNumberFormat="1" applyFont="1" applyBorder="1" applyAlignment="1">
      <alignment vertical="center"/>
    </xf>
    <xf numFmtId="176" fontId="14" fillId="7" borderId="76" xfId="0" applyNumberFormat="1" applyFont="1" applyFill="1" applyBorder="1" applyAlignment="1">
      <alignment horizontal="right" vertical="center"/>
    </xf>
    <xf numFmtId="176" fontId="14" fillId="7" borderId="76" xfId="0" applyNumberFormat="1" applyFont="1" applyFill="1" applyBorder="1" applyAlignment="1">
      <alignment vertical="center"/>
    </xf>
    <xf numFmtId="176" fontId="14" fillId="7" borderId="85" xfId="0" applyNumberFormat="1" applyFont="1" applyFill="1" applyBorder="1" applyAlignment="1">
      <alignment vertical="center"/>
    </xf>
    <xf numFmtId="176" fontId="38" fillId="0" borderId="62" xfId="3" applyNumberFormat="1" applyFont="1" applyFill="1" applyBorder="1" applyAlignment="1">
      <alignment vertical="center"/>
    </xf>
    <xf numFmtId="176" fontId="56" fillId="0" borderId="50" xfId="3" applyNumberFormat="1" applyFont="1" applyFill="1" applyBorder="1" applyAlignment="1">
      <alignment vertical="center"/>
    </xf>
    <xf numFmtId="176" fontId="56" fillId="0" borderId="60" xfId="3" applyNumberFormat="1" applyFont="1" applyFill="1" applyBorder="1">
      <alignment vertical="center"/>
    </xf>
    <xf numFmtId="176" fontId="8" fillId="0" borderId="0" xfId="0" applyNumberFormat="1" applyFont="1" applyAlignment="1">
      <alignment horizontal="left" vertical="center"/>
    </xf>
    <xf numFmtId="0" fontId="27" fillId="0" borderId="76" xfId="0" applyFont="1" applyFill="1" applyBorder="1" applyAlignment="1">
      <alignment horizontal="center" vertical="center"/>
    </xf>
    <xf numFmtId="176" fontId="14" fillId="0" borderId="119" xfId="0" applyNumberFormat="1" applyFont="1" applyFill="1" applyBorder="1" applyAlignment="1">
      <alignment vertical="center"/>
    </xf>
    <xf numFmtId="176" fontId="14" fillId="0" borderId="175" xfId="0" applyNumberFormat="1" applyFont="1" applyFill="1" applyBorder="1" applyAlignment="1">
      <alignment vertical="center"/>
    </xf>
    <xf numFmtId="176" fontId="21" fillId="3" borderId="179" xfId="0" applyNumberFormat="1" applyFont="1" applyFill="1" applyBorder="1" applyAlignment="1" applyProtection="1">
      <alignment vertical="center"/>
      <protection locked="0"/>
    </xf>
    <xf numFmtId="0" fontId="27" fillId="0" borderId="77" xfId="0" applyFont="1" applyFill="1" applyBorder="1" applyAlignment="1">
      <alignment horizontal="center" vertical="center"/>
    </xf>
    <xf numFmtId="176" fontId="14" fillId="0" borderId="180" xfId="0" applyNumberFormat="1" applyFont="1" applyFill="1" applyBorder="1" applyAlignment="1">
      <alignment horizontal="right" vertical="center"/>
    </xf>
    <xf numFmtId="176" fontId="14" fillId="0" borderId="181" xfId="0" applyNumberFormat="1" applyFont="1" applyFill="1" applyBorder="1" applyAlignment="1">
      <alignment horizontal="right" vertical="center"/>
    </xf>
    <xf numFmtId="176" fontId="14" fillId="4" borderId="182" xfId="0" applyNumberFormat="1" applyFont="1" applyFill="1" applyBorder="1" applyAlignment="1">
      <alignment horizontal="center" vertical="center"/>
    </xf>
    <xf numFmtId="176" fontId="14" fillId="4" borderId="171" xfId="0" applyNumberFormat="1" applyFont="1" applyFill="1" applyBorder="1" applyAlignment="1">
      <alignment horizontal="center" vertical="center"/>
    </xf>
    <xf numFmtId="176" fontId="56" fillId="10" borderId="23" xfId="3" applyNumberFormat="1" applyFont="1" applyFill="1" applyBorder="1" applyAlignment="1">
      <alignment vertical="center"/>
    </xf>
    <xf numFmtId="176" fontId="56" fillId="10" borderId="50" xfId="3" applyNumberFormat="1" applyFont="1" applyFill="1" applyBorder="1" applyAlignment="1">
      <alignment vertical="center"/>
    </xf>
    <xf numFmtId="177" fontId="56" fillId="10" borderId="51" xfId="3" applyNumberFormat="1" applyFont="1" applyFill="1" applyBorder="1">
      <alignment vertical="center"/>
    </xf>
    <xf numFmtId="176" fontId="56" fillId="10" borderId="63" xfId="3" applyNumberFormat="1" applyFont="1" applyFill="1" applyBorder="1">
      <alignment vertical="center"/>
    </xf>
    <xf numFmtId="177" fontId="56" fillId="10" borderId="50" xfId="3" applyNumberFormat="1" applyFont="1" applyFill="1" applyBorder="1">
      <alignment vertical="center"/>
    </xf>
    <xf numFmtId="176" fontId="56" fillId="10" borderId="50" xfId="3" applyNumberFormat="1" applyFont="1" applyFill="1" applyBorder="1">
      <alignment vertical="center"/>
    </xf>
    <xf numFmtId="176" fontId="0" fillId="0" borderId="24" xfId="0" applyNumberFormat="1" applyBorder="1" applyAlignment="1">
      <alignment horizontal="center" vertical="center"/>
    </xf>
    <xf numFmtId="177" fontId="56" fillId="0" borderId="0" xfId="3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44" fillId="0" borderId="104" xfId="7" applyFont="1" applyFill="1" applyBorder="1" applyAlignment="1">
      <alignment horizontal="center" vertical="center" wrapText="1"/>
    </xf>
    <xf numFmtId="176" fontId="14" fillId="0" borderId="182" xfId="0" applyNumberFormat="1" applyFont="1" applyFill="1" applyBorder="1" applyAlignment="1">
      <alignment vertical="center" wrapText="1"/>
    </xf>
    <xf numFmtId="176" fontId="0" fillId="0" borderId="0" xfId="0" applyNumberFormat="1" applyFont="1" applyFill="1" applyAlignment="1" applyProtection="1">
      <alignment vertical="center"/>
      <protection locked="0"/>
    </xf>
    <xf numFmtId="41" fontId="24" fillId="0" borderId="105" xfId="1" applyFont="1" applyFill="1" applyBorder="1" applyAlignment="1">
      <alignment horizontal="right" vertical="center" wrapText="1"/>
    </xf>
    <xf numFmtId="41" fontId="22" fillId="0" borderId="0" xfId="1" applyFont="1" applyFill="1" applyAlignment="1">
      <alignment vertical="center"/>
    </xf>
    <xf numFmtId="41" fontId="24" fillId="9" borderId="105" xfId="1" applyFont="1" applyFill="1" applyBorder="1" applyAlignment="1">
      <alignment horizontal="right" vertical="center" wrapText="1"/>
    </xf>
    <xf numFmtId="41" fontId="44" fillId="0" borderId="105" xfId="1" applyFont="1" applyFill="1" applyBorder="1" applyAlignment="1">
      <alignment horizontal="right" vertical="center" wrapText="1"/>
    </xf>
    <xf numFmtId="41" fontId="44" fillId="9" borderId="105" xfId="1" applyFont="1" applyFill="1" applyBorder="1" applyAlignment="1">
      <alignment horizontal="right" vertical="center" wrapText="1"/>
    </xf>
    <xf numFmtId="41" fontId="14" fillId="0" borderId="0" xfId="1" applyFont="1" applyFill="1" applyAlignment="1">
      <alignment vertical="center"/>
    </xf>
    <xf numFmtId="0" fontId="44" fillId="0" borderId="109" xfId="7" applyFont="1" applyFill="1" applyBorder="1" applyAlignment="1">
      <alignment horizontal="center" vertical="center" wrapText="1"/>
    </xf>
    <xf numFmtId="176" fontId="44" fillId="0" borderId="102" xfId="7" applyNumberFormat="1" applyFont="1" applyFill="1" applyBorder="1" applyAlignment="1">
      <alignment horizontal="right" vertical="center" wrapText="1"/>
    </xf>
    <xf numFmtId="176" fontId="22" fillId="0" borderId="35" xfId="0" applyNumberFormat="1" applyFont="1" applyFill="1" applyBorder="1" applyAlignment="1">
      <alignment horizontal="center" vertical="center" wrapText="1"/>
    </xf>
    <xf numFmtId="176" fontId="14" fillId="0" borderId="171" xfId="0" applyNumberFormat="1" applyFont="1" applyFill="1" applyBorder="1" applyAlignment="1">
      <alignment vertical="center" wrapText="1"/>
    </xf>
    <xf numFmtId="176" fontId="22" fillId="0" borderId="24" xfId="0" applyNumberFormat="1" applyFont="1" applyFill="1" applyBorder="1" applyAlignment="1">
      <alignment horizontal="center" vertical="center"/>
    </xf>
    <xf numFmtId="177" fontId="56" fillId="10" borderId="71" xfId="3" applyNumberFormat="1" applyFont="1" applyFill="1" applyBorder="1">
      <alignment vertical="center"/>
    </xf>
    <xf numFmtId="177" fontId="53" fillId="0" borderId="0" xfId="3" applyNumberFormat="1" applyFont="1" applyBorder="1" applyAlignment="1">
      <alignment vertical="center" wrapText="1"/>
    </xf>
    <xf numFmtId="0" fontId="44" fillId="9" borderId="111" xfId="7" applyFont="1" applyFill="1" applyBorder="1" applyAlignment="1">
      <alignment horizontal="center" vertical="center" wrapText="1"/>
    </xf>
    <xf numFmtId="0" fontId="44" fillId="0" borderId="24" xfId="7" applyFont="1" applyFill="1" applyBorder="1" applyAlignment="1">
      <alignment horizontal="center" vertical="center" wrapText="1"/>
    </xf>
    <xf numFmtId="176" fontId="44" fillId="0" borderId="104" xfId="7" applyNumberFormat="1" applyFont="1" applyFill="1" applyBorder="1" applyAlignment="1">
      <alignment horizontal="right" vertical="center" wrapText="1"/>
    </xf>
    <xf numFmtId="0" fontId="44" fillId="9" borderId="50" xfId="7" applyFont="1" applyFill="1" applyBorder="1" applyAlignment="1">
      <alignment horizontal="center" vertical="center" wrapText="1"/>
    </xf>
    <xf numFmtId="41" fontId="44" fillId="9" borderId="50" xfId="1" applyFont="1" applyFill="1" applyBorder="1" applyAlignment="1">
      <alignment horizontal="right" vertical="center" wrapText="1"/>
    </xf>
    <xf numFmtId="176" fontId="44" fillId="9" borderId="50" xfId="7" applyNumberFormat="1" applyFont="1" applyFill="1" applyBorder="1" applyAlignment="1">
      <alignment horizontal="right" vertical="center" wrapText="1"/>
    </xf>
    <xf numFmtId="176" fontId="0" fillId="2" borderId="173" xfId="0" applyNumberFormat="1" applyFont="1" applyFill="1" applyBorder="1" applyAlignment="1">
      <alignment horizontal="center" vertical="center"/>
    </xf>
    <xf numFmtId="176" fontId="0" fillId="2" borderId="174" xfId="0" applyNumberFormat="1" applyFont="1" applyFill="1" applyBorder="1" applyAlignment="1">
      <alignment horizontal="center" vertical="center"/>
    </xf>
    <xf numFmtId="176" fontId="0" fillId="2" borderId="88" xfId="0" applyNumberFormat="1" applyFont="1" applyFill="1" applyBorder="1" applyAlignment="1">
      <alignment horizontal="center" vertical="center"/>
    </xf>
    <xf numFmtId="176" fontId="26" fillId="0" borderId="50" xfId="0" applyNumberFormat="1" applyFont="1" applyFill="1" applyBorder="1" applyAlignment="1">
      <alignment vertical="center"/>
    </xf>
    <xf numFmtId="41" fontId="26" fillId="0" borderId="80" xfId="1" applyFont="1" applyBorder="1" applyAlignment="1">
      <alignment horizontal="center" vertical="center"/>
    </xf>
    <xf numFmtId="178" fontId="53" fillId="0" borderId="67" xfId="3" applyNumberFormat="1" applyFont="1" applyFill="1" applyBorder="1">
      <alignment vertical="center"/>
    </xf>
    <xf numFmtId="0" fontId="45" fillId="9" borderId="105" xfId="7" applyFont="1" applyFill="1" applyBorder="1" applyAlignment="1">
      <alignment horizontal="center" vertical="center" wrapText="1"/>
    </xf>
    <xf numFmtId="176" fontId="45" fillId="9" borderId="105" xfId="7" applyNumberFormat="1" applyFont="1" applyFill="1" applyBorder="1" applyAlignment="1">
      <alignment horizontal="right" vertical="center" wrapText="1"/>
    </xf>
    <xf numFmtId="0" fontId="45" fillId="9" borderId="103" xfId="7" applyFont="1" applyFill="1" applyBorder="1" applyAlignment="1">
      <alignment horizontal="center" vertical="center" wrapText="1"/>
    </xf>
    <xf numFmtId="176" fontId="45" fillId="9" borderId="103" xfId="7" applyNumberFormat="1" applyFont="1" applyFill="1" applyBorder="1" applyAlignment="1">
      <alignment horizontal="right" vertical="center" wrapText="1"/>
    </xf>
    <xf numFmtId="0" fontId="58" fillId="9" borderId="105" xfId="7" applyFont="1" applyFill="1" applyBorder="1" applyAlignment="1">
      <alignment horizontal="center" vertical="center" wrapText="1"/>
    </xf>
    <xf numFmtId="176" fontId="58" fillId="9" borderId="105" xfId="7" applyNumberFormat="1" applyFont="1" applyFill="1" applyBorder="1" applyAlignment="1">
      <alignment horizontal="right" vertical="center" wrapText="1"/>
    </xf>
    <xf numFmtId="0" fontId="58" fillId="9" borderId="103" xfId="7" applyFont="1" applyFill="1" applyBorder="1" applyAlignment="1">
      <alignment horizontal="center" vertical="center" wrapText="1"/>
    </xf>
    <xf numFmtId="176" fontId="58" fillId="9" borderId="103" xfId="7" applyNumberFormat="1" applyFont="1" applyFill="1" applyBorder="1" applyAlignment="1">
      <alignment horizontal="right" vertical="center" wrapText="1"/>
    </xf>
    <xf numFmtId="176" fontId="56" fillId="0" borderId="130" xfId="3" applyNumberFormat="1" applyFont="1" applyBorder="1" applyAlignment="1">
      <alignment horizontal="center" vertical="center"/>
    </xf>
    <xf numFmtId="176" fontId="38" fillId="0" borderId="186" xfId="3" applyNumberFormat="1" applyFont="1" applyFill="1" applyBorder="1" applyAlignment="1">
      <alignment vertical="center"/>
    </xf>
    <xf numFmtId="176" fontId="56" fillId="10" borderId="78" xfId="3" applyNumberFormat="1" applyFont="1" applyFill="1" applyBorder="1" applyAlignment="1">
      <alignment vertical="center"/>
    </xf>
    <xf numFmtId="177" fontId="56" fillId="0" borderId="188" xfId="3" applyNumberFormat="1" applyFont="1" applyFill="1" applyBorder="1" applyAlignment="1">
      <alignment horizontal="center" vertical="center"/>
    </xf>
    <xf numFmtId="177" fontId="56" fillId="0" borderId="21" xfId="3" applyNumberFormat="1" applyFont="1" applyFill="1" applyBorder="1" applyAlignment="1">
      <alignment vertical="center"/>
    </xf>
    <xf numFmtId="177" fontId="56" fillId="0" borderId="2" xfId="3" applyNumberFormat="1" applyFont="1" applyFill="1" applyBorder="1" applyAlignment="1">
      <alignment horizontal="center" vertical="center"/>
    </xf>
    <xf numFmtId="177" fontId="56" fillId="0" borderId="55" xfId="3" applyNumberFormat="1" applyFont="1" applyFill="1" applyBorder="1" applyAlignment="1">
      <alignment horizontal="center" vertical="center"/>
    </xf>
    <xf numFmtId="177" fontId="56" fillId="0" borderId="66" xfId="3" applyNumberFormat="1" applyFont="1" applyFill="1" applyBorder="1" applyAlignment="1">
      <alignment horizontal="center" vertical="center"/>
    </xf>
    <xf numFmtId="177" fontId="56" fillId="0" borderId="21" xfId="3" applyNumberFormat="1" applyFont="1" applyFill="1" applyBorder="1" applyAlignment="1">
      <alignment horizontal="center" vertical="center"/>
    </xf>
    <xf numFmtId="177" fontId="56" fillId="0" borderId="129" xfId="3" applyNumberFormat="1" applyFont="1" applyFill="1" applyBorder="1" applyAlignment="1">
      <alignment horizontal="center" vertical="center"/>
    </xf>
    <xf numFmtId="177" fontId="56" fillId="0" borderId="21" xfId="3" applyNumberFormat="1" applyFont="1" applyFill="1" applyBorder="1" applyAlignment="1">
      <alignment horizontal="center" vertical="center" wrapText="1"/>
    </xf>
    <xf numFmtId="177" fontId="56" fillId="0" borderId="185" xfId="3" applyNumberFormat="1" applyFont="1" applyFill="1" applyBorder="1" applyAlignment="1">
      <alignment horizontal="center" vertical="center"/>
    </xf>
    <xf numFmtId="177" fontId="56" fillId="0" borderId="20" xfId="3" applyNumberFormat="1" applyFont="1" applyFill="1" applyBorder="1" applyAlignment="1">
      <alignment horizontal="center" vertical="center"/>
    </xf>
    <xf numFmtId="14" fontId="26" fillId="0" borderId="14" xfId="0" applyNumberFormat="1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41" fontId="26" fillId="0" borderId="13" xfId="1" applyFont="1" applyBorder="1" applyAlignment="1">
      <alignment horizontal="center" vertical="center"/>
    </xf>
    <xf numFmtId="41" fontId="26" fillId="0" borderId="10" xfId="1" applyFont="1" applyBorder="1" applyAlignment="1">
      <alignment horizontal="center" vertical="center"/>
    </xf>
    <xf numFmtId="0" fontId="26" fillId="0" borderId="13" xfId="0" applyFont="1" applyBorder="1" applyAlignment="1">
      <alignment horizontal="left" vertical="center"/>
    </xf>
    <xf numFmtId="0" fontId="26" fillId="0" borderId="10" xfId="0" applyFont="1" applyBorder="1" applyAlignment="1">
      <alignment horizontal="left" vertical="center"/>
    </xf>
    <xf numFmtId="41" fontId="26" fillId="0" borderId="58" xfId="1" applyFont="1" applyBorder="1" applyAlignment="1">
      <alignment horizontal="center" vertical="center"/>
    </xf>
    <xf numFmtId="14" fontId="26" fillId="0" borderId="123" xfId="8" applyNumberFormat="1" applyFont="1" applyBorder="1" applyAlignment="1">
      <alignment horizontal="center" vertical="center"/>
    </xf>
    <xf numFmtId="14" fontId="26" fillId="0" borderId="14" xfId="8" applyNumberFormat="1" applyFont="1" applyBorder="1" applyAlignment="1">
      <alignment horizontal="center" vertical="center"/>
    </xf>
    <xf numFmtId="0" fontId="26" fillId="11" borderId="11" xfId="0" applyFont="1" applyFill="1" applyBorder="1" applyAlignment="1">
      <alignment horizontal="center" vertical="center"/>
    </xf>
    <xf numFmtId="41" fontId="26" fillId="11" borderId="10" xfId="0" applyNumberFormat="1" applyFont="1" applyFill="1" applyBorder="1" applyAlignment="1">
      <alignment horizontal="center" vertical="center"/>
    </xf>
    <xf numFmtId="0" fontId="26" fillId="11" borderId="10" xfId="0" applyFont="1" applyFill="1" applyBorder="1" applyAlignment="1">
      <alignment horizontal="center" vertical="center"/>
    </xf>
    <xf numFmtId="0" fontId="26" fillId="11" borderId="9" xfId="0" applyFont="1" applyFill="1" applyBorder="1" applyAlignment="1">
      <alignment horizontal="center" vertical="center"/>
    </xf>
    <xf numFmtId="0" fontId="44" fillId="0" borderId="103" xfId="7" applyFont="1" applyFill="1" applyBorder="1" applyAlignment="1">
      <alignment horizontal="center" vertical="center" wrapText="1"/>
    </xf>
    <xf numFmtId="176" fontId="22" fillId="0" borderId="50" xfId="0" applyNumberFormat="1" applyFont="1" applyFill="1" applyBorder="1" applyAlignment="1">
      <alignment horizontal="center" vertical="center"/>
    </xf>
    <xf numFmtId="176" fontId="14" fillId="0" borderId="50" xfId="0" applyNumberFormat="1" applyFont="1" applyFill="1" applyBorder="1" applyAlignment="1">
      <alignment horizontal="right" vertical="center"/>
    </xf>
    <xf numFmtId="41" fontId="56" fillId="0" borderId="51" xfId="3" applyNumberFormat="1" applyFont="1" applyFill="1" applyBorder="1">
      <alignment vertical="center"/>
    </xf>
    <xf numFmtId="176" fontId="56" fillId="10" borderId="63" xfId="3" applyNumberFormat="1" applyFont="1" applyFill="1" applyBorder="1" applyAlignment="1">
      <alignment vertical="center"/>
    </xf>
    <xf numFmtId="176" fontId="56" fillId="0" borderId="63" xfId="3" applyNumberFormat="1" applyFont="1" applyFill="1" applyBorder="1" applyAlignment="1">
      <alignment vertical="center"/>
    </xf>
    <xf numFmtId="177" fontId="56" fillId="0" borderId="129" xfId="3" applyNumberFormat="1" applyFont="1" applyFill="1" applyBorder="1" applyAlignment="1">
      <alignment horizontal="center" vertical="center" wrapText="1"/>
    </xf>
    <xf numFmtId="176" fontId="0" fillId="0" borderId="21" xfId="0" applyNumberFormat="1" applyFont="1" applyBorder="1" applyAlignment="1">
      <alignment horizontal="center" vertical="center"/>
    </xf>
    <xf numFmtId="0" fontId="17" fillId="0" borderId="44" xfId="0" applyFont="1" applyFill="1" applyBorder="1" applyAlignment="1">
      <alignment vertical="center"/>
    </xf>
    <xf numFmtId="41" fontId="0" fillId="0" borderId="23" xfId="1" applyFont="1" applyFill="1" applyBorder="1" applyAlignment="1">
      <alignment vertical="center"/>
    </xf>
    <xf numFmtId="41" fontId="14" fillId="0" borderId="22" xfId="0" applyNumberFormat="1" applyFont="1" applyFill="1" applyBorder="1" applyAlignment="1">
      <alignment vertical="center"/>
    </xf>
    <xf numFmtId="0" fontId="23" fillId="0" borderId="12" xfId="8" applyFont="1" applyBorder="1" applyAlignment="1">
      <alignment horizontal="center" vertical="center"/>
    </xf>
    <xf numFmtId="176" fontId="22" fillId="0" borderId="50" xfId="0" applyNumberFormat="1" applyFont="1" applyFill="1" applyBorder="1" applyAlignment="1">
      <alignment horizontal="center" vertical="center" wrapText="1"/>
    </xf>
    <xf numFmtId="176" fontId="21" fillId="3" borderId="34" xfId="0" applyNumberFormat="1" applyFont="1" applyFill="1" applyBorder="1" applyAlignment="1">
      <alignment horizontal="right" vertical="center"/>
    </xf>
    <xf numFmtId="176" fontId="21" fillId="3" borderId="5" xfId="0" applyNumberFormat="1" applyFont="1" applyFill="1" applyBorder="1" applyAlignment="1">
      <alignment vertical="center"/>
    </xf>
    <xf numFmtId="176" fontId="21" fillId="3" borderId="34" xfId="0" applyNumberFormat="1" applyFont="1" applyFill="1" applyBorder="1" applyAlignment="1">
      <alignment vertical="center"/>
    </xf>
    <xf numFmtId="176" fontId="21" fillId="3" borderId="179" xfId="0" applyNumberFormat="1" applyFont="1" applyFill="1" applyBorder="1" applyAlignment="1">
      <alignment vertical="center"/>
    </xf>
    <xf numFmtId="176" fontId="8" fillId="0" borderId="0" xfId="0" applyNumberFormat="1" applyFont="1" applyAlignment="1">
      <alignment horizontal="left" vertical="center"/>
    </xf>
    <xf numFmtId="0" fontId="27" fillId="0" borderId="77" xfId="0" applyFont="1" applyFill="1" applyBorder="1" applyAlignment="1">
      <alignment horizontal="center" vertical="center"/>
    </xf>
    <xf numFmtId="176" fontId="22" fillId="0" borderId="5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7" fontId="53" fillId="0" borderId="0" xfId="3" applyNumberFormat="1" applyFont="1" applyFill="1" applyBorder="1" applyAlignment="1">
      <alignment horizontal="center" vertical="center" wrapText="1"/>
    </xf>
    <xf numFmtId="177" fontId="54" fillId="0" borderId="0" xfId="3" applyNumberFormat="1" applyFont="1" applyAlignment="1">
      <alignment horizontal="center" vertical="center"/>
    </xf>
    <xf numFmtId="177" fontId="38" fillId="0" borderId="0" xfId="3" applyNumberFormat="1" applyFont="1" applyAlignment="1">
      <alignment horizontal="left" vertical="center"/>
    </xf>
    <xf numFmtId="177" fontId="55" fillId="0" borderId="0" xfId="3" applyNumberFormat="1" applyFont="1" applyAlignment="1">
      <alignment horizontal="left" vertical="center"/>
    </xf>
    <xf numFmtId="177" fontId="56" fillId="0" borderId="87" xfId="3" applyNumberFormat="1" applyFont="1" applyBorder="1" applyAlignment="1">
      <alignment horizontal="center" vertical="center"/>
    </xf>
    <xf numFmtId="177" fontId="56" fillId="0" borderId="18" xfId="3" applyNumberFormat="1" applyFont="1" applyBorder="1" applyAlignment="1">
      <alignment horizontal="center" vertical="center"/>
    </xf>
    <xf numFmtId="177" fontId="56" fillId="0" borderId="88" xfId="3" applyNumberFormat="1" applyFont="1" applyBorder="1" applyAlignment="1">
      <alignment horizontal="center" vertical="center"/>
    </xf>
    <xf numFmtId="177" fontId="38" fillId="0" borderId="87" xfId="3" applyNumberFormat="1" applyFont="1" applyFill="1" applyBorder="1" applyAlignment="1">
      <alignment horizontal="center" vertical="center"/>
    </xf>
    <xf numFmtId="177" fontId="38" fillId="0" borderId="81" xfId="3" applyNumberFormat="1" applyFont="1" applyFill="1" applyBorder="1" applyAlignment="1">
      <alignment horizontal="center" vertical="center"/>
    </xf>
    <xf numFmtId="177" fontId="38" fillId="0" borderId="89" xfId="3" applyNumberFormat="1" applyFont="1" applyFill="1" applyBorder="1" applyAlignment="1">
      <alignment horizontal="center" vertical="center"/>
    </xf>
    <xf numFmtId="177" fontId="38" fillId="0" borderId="187" xfId="3" applyNumberFormat="1" applyFont="1" applyFill="1" applyBorder="1" applyAlignment="1">
      <alignment horizontal="center" vertical="center"/>
    </xf>
    <xf numFmtId="0" fontId="58" fillId="9" borderId="106" xfId="7" applyFont="1" applyFill="1" applyBorder="1" applyAlignment="1">
      <alignment horizontal="center" vertical="center" wrapText="1"/>
    </xf>
    <xf numFmtId="0" fontId="58" fillId="9" borderId="107" xfId="7" applyFont="1" applyFill="1" applyBorder="1" applyAlignment="1">
      <alignment horizontal="center" vertical="center" wrapText="1"/>
    </xf>
    <xf numFmtId="0" fontId="58" fillId="9" borderId="108" xfId="7" applyFont="1" applyFill="1" applyBorder="1" applyAlignment="1">
      <alignment horizontal="center" vertical="center" wrapText="1"/>
    </xf>
    <xf numFmtId="0" fontId="58" fillId="9" borderId="109" xfId="7" applyFont="1" applyFill="1" applyBorder="1" applyAlignment="1">
      <alignment horizontal="center" vertical="center" wrapText="1"/>
    </xf>
    <xf numFmtId="0" fontId="58" fillId="9" borderId="0" xfId="7" applyFont="1" applyFill="1" applyBorder="1" applyAlignment="1">
      <alignment horizontal="center" vertical="center" wrapText="1"/>
    </xf>
    <xf numFmtId="0" fontId="58" fillId="9" borderId="110" xfId="7" applyFont="1" applyFill="1" applyBorder="1" applyAlignment="1">
      <alignment horizontal="center" vertical="center" wrapText="1"/>
    </xf>
    <xf numFmtId="0" fontId="58" fillId="9" borderId="111" xfId="7" applyFont="1" applyFill="1" applyBorder="1" applyAlignment="1">
      <alignment horizontal="center" vertical="center" wrapText="1"/>
    </xf>
    <xf numFmtId="0" fontId="58" fillId="9" borderId="112" xfId="7" applyFont="1" applyFill="1" applyBorder="1" applyAlignment="1">
      <alignment horizontal="center" vertical="center" wrapText="1"/>
    </xf>
    <xf numFmtId="0" fontId="58" fillId="9" borderId="113" xfId="7" applyFont="1" applyFill="1" applyBorder="1" applyAlignment="1">
      <alignment horizontal="center" vertical="center" wrapText="1"/>
    </xf>
    <xf numFmtId="176" fontId="14" fillId="9" borderId="106" xfId="0" applyNumberFormat="1" applyFont="1" applyFill="1" applyBorder="1" applyAlignment="1">
      <alignment horizontal="center" vertical="center" wrapText="1"/>
    </xf>
    <xf numFmtId="176" fontId="14" fillId="9" borderId="108" xfId="0" applyNumberFormat="1" applyFont="1" applyFill="1" applyBorder="1" applyAlignment="1">
      <alignment horizontal="center" vertical="center" wrapText="1"/>
    </xf>
    <xf numFmtId="176" fontId="14" fillId="9" borderId="109" xfId="0" applyNumberFormat="1" applyFont="1" applyFill="1" applyBorder="1" applyAlignment="1">
      <alignment horizontal="center" vertical="center" wrapText="1"/>
    </xf>
    <xf numFmtId="176" fontId="14" fillId="9" borderId="110" xfId="0" applyNumberFormat="1" applyFont="1" applyFill="1" applyBorder="1" applyAlignment="1">
      <alignment horizontal="center" vertical="center" wrapText="1"/>
    </xf>
    <xf numFmtId="176" fontId="14" fillId="9" borderId="111" xfId="0" applyNumberFormat="1" applyFont="1" applyFill="1" applyBorder="1" applyAlignment="1">
      <alignment horizontal="center" vertical="center" wrapText="1"/>
    </xf>
    <xf numFmtId="176" fontId="14" fillId="9" borderId="113" xfId="0" applyNumberFormat="1" applyFont="1" applyFill="1" applyBorder="1" applyAlignment="1">
      <alignment horizontal="center" vertical="center" wrapText="1"/>
    </xf>
    <xf numFmtId="0" fontId="42" fillId="0" borderId="0" xfId="0" applyFont="1" applyAlignment="1">
      <alignment horizontal="left" vertical="center"/>
    </xf>
    <xf numFmtId="176" fontId="24" fillId="0" borderId="102" xfId="7" applyNumberFormat="1" applyFont="1" applyFill="1" applyBorder="1" applyAlignment="1">
      <alignment horizontal="center" vertical="center" wrapText="1"/>
    </xf>
    <xf numFmtId="176" fontId="24" fillId="0" borderId="104" xfId="7" applyNumberFormat="1" applyFont="1" applyFill="1" applyBorder="1" applyAlignment="1">
      <alignment horizontal="center" vertical="center" wrapText="1"/>
    </xf>
    <xf numFmtId="176" fontId="24" fillId="0" borderId="103" xfId="7" applyNumberFormat="1" applyFont="1" applyFill="1" applyBorder="1" applyAlignment="1">
      <alignment horizontal="center" vertical="center" wrapText="1"/>
    </xf>
    <xf numFmtId="0" fontId="43" fillId="0" borderId="102" xfId="7" applyFont="1" applyBorder="1" applyAlignment="1">
      <alignment horizontal="center" vertical="center" wrapText="1"/>
    </xf>
    <xf numFmtId="0" fontId="43" fillId="0" borderId="103" xfId="7" applyFont="1" applyBorder="1" applyAlignment="1">
      <alignment horizontal="center" vertical="center" wrapText="1"/>
    </xf>
    <xf numFmtId="0" fontId="43" fillId="0" borderId="102" xfId="7" applyFont="1" applyFill="1" applyBorder="1" applyAlignment="1">
      <alignment horizontal="center" vertical="center" wrapText="1"/>
    </xf>
    <xf numFmtId="0" fontId="43" fillId="0" borderId="103" xfId="7" applyFont="1" applyFill="1" applyBorder="1" applyAlignment="1">
      <alignment horizontal="center" vertical="center" wrapText="1"/>
    </xf>
    <xf numFmtId="176" fontId="24" fillId="0" borderId="108" xfId="7" applyNumberFormat="1" applyFont="1" applyFill="1" applyBorder="1" applyAlignment="1">
      <alignment horizontal="center" vertical="center" wrapText="1"/>
    </xf>
    <xf numFmtId="176" fontId="24" fillId="0" borderId="110" xfId="7" applyNumberFormat="1" applyFont="1" applyFill="1" applyBorder="1" applyAlignment="1">
      <alignment horizontal="center" vertical="center" wrapText="1"/>
    </xf>
    <xf numFmtId="176" fontId="24" fillId="0" borderId="113" xfId="7" applyNumberFormat="1" applyFont="1" applyFill="1" applyBorder="1" applyAlignment="1">
      <alignment horizontal="center" vertical="center" wrapText="1"/>
    </xf>
    <xf numFmtId="0" fontId="43" fillId="0" borderId="99" xfId="7" applyFont="1" applyBorder="1" applyAlignment="1">
      <alignment horizontal="center" vertical="center" wrapText="1"/>
    </xf>
    <xf numFmtId="0" fontId="43" fillId="0" borderId="100" xfId="7" applyFont="1" applyBorder="1" applyAlignment="1">
      <alignment horizontal="center" vertical="center" wrapText="1"/>
    </xf>
    <xf numFmtId="0" fontId="43" fillId="0" borderId="101" xfId="7" applyFont="1" applyBorder="1" applyAlignment="1">
      <alignment horizontal="center" vertical="center" wrapText="1"/>
    </xf>
    <xf numFmtId="0" fontId="0" fillId="0" borderId="103" xfId="0" applyFont="1" applyBorder="1" applyAlignment="1">
      <alignment horizontal="center" vertical="center" wrapText="1"/>
    </xf>
    <xf numFmtId="0" fontId="14" fillId="0" borderId="104" xfId="0" applyFont="1" applyFill="1" applyBorder="1" applyAlignment="1">
      <alignment horizontal="center" vertical="center" wrapText="1"/>
    </xf>
    <xf numFmtId="0" fontId="14" fillId="0" borderId="103" xfId="0" applyFont="1" applyFill="1" applyBorder="1" applyAlignment="1">
      <alignment horizontal="center" vertical="center" wrapText="1"/>
    </xf>
    <xf numFmtId="176" fontId="24" fillId="9" borderId="102" xfId="7" applyNumberFormat="1" applyFont="1" applyFill="1" applyBorder="1" applyAlignment="1">
      <alignment horizontal="center" vertical="center" wrapText="1"/>
    </xf>
    <xf numFmtId="176" fontId="24" fillId="9" borderId="104" xfId="7" applyNumberFormat="1" applyFont="1" applyFill="1" applyBorder="1" applyAlignment="1">
      <alignment horizontal="center" vertical="center" wrapText="1"/>
    </xf>
    <xf numFmtId="176" fontId="14" fillId="0" borderId="102" xfId="0" applyNumberFormat="1" applyFont="1" applyBorder="1" applyAlignment="1">
      <alignment horizontal="center" vertical="center"/>
    </xf>
    <xf numFmtId="176" fontId="14" fillId="0" borderId="104" xfId="0" applyNumberFormat="1" applyFont="1" applyBorder="1" applyAlignment="1">
      <alignment horizontal="center" vertical="center"/>
    </xf>
    <xf numFmtId="176" fontId="14" fillId="0" borderId="103" xfId="0" applyNumberFormat="1" applyFont="1" applyBorder="1" applyAlignment="1">
      <alignment horizontal="center" vertical="center"/>
    </xf>
    <xf numFmtId="176" fontId="14" fillId="0" borderId="104" xfId="0" applyNumberFormat="1" applyFont="1" applyBorder="1" applyAlignment="1">
      <alignment horizontal="center" vertical="center" wrapText="1"/>
    </xf>
    <xf numFmtId="176" fontId="14" fillId="0" borderId="103" xfId="0" applyNumberFormat="1" applyFont="1" applyBorder="1" applyAlignment="1">
      <alignment horizontal="center" vertical="center" wrapText="1"/>
    </xf>
    <xf numFmtId="0" fontId="24" fillId="0" borderId="106" xfId="7" applyFont="1" applyFill="1" applyBorder="1" applyAlignment="1">
      <alignment horizontal="center" vertical="center" wrapText="1"/>
    </xf>
    <xf numFmtId="0" fontId="24" fillId="0" borderId="109" xfId="7" applyFont="1" applyFill="1" applyBorder="1" applyAlignment="1">
      <alignment horizontal="center" vertical="center" wrapText="1"/>
    </xf>
    <xf numFmtId="0" fontId="14" fillId="0" borderId="109" xfId="0" applyFont="1" applyBorder="1" applyAlignment="1">
      <alignment horizontal="center" vertical="center" wrapText="1"/>
    </xf>
    <xf numFmtId="0" fontId="14" fillId="0" borderId="111" xfId="0" applyFont="1" applyBorder="1" applyAlignment="1">
      <alignment horizontal="center" vertical="center" wrapText="1"/>
    </xf>
    <xf numFmtId="176" fontId="14" fillId="9" borderId="102" xfId="0" applyNumberFormat="1" applyFont="1" applyFill="1" applyBorder="1" applyAlignment="1">
      <alignment horizontal="center" vertical="center" wrapText="1"/>
    </xf>
    <xf numFmtId="176" fontId="14" fillId="9" borderId="104" xfId="0" applyNumberFormat="1" applyFont="1" applyFill="1" applyBorder="1" applyAlignment="1">
      <alignment horizontal="center" vertical="center" wrapText="1"/>
    </xf>
    <xf numFmtId="176" fontId="14" fillId="9" borderId="103" xfId="0" applyNumberFormat="1" applyFont="1" applyFill="1" applyBorder="1" applyAlignment="1">
      <alignment horizontal="center" vertical="center" wrapText="1"/>
    </xf>
    <xf numFmtId="0" fontId="44" fillId="0" borderId="102" xfId="7" applyFont="1" applyFill="1" applyBorder="1" applyAlignment="1">
      <alignment horizontal="center" vertical="center" wrapText="1"/>
    </xf>
    <xf numFmtId="0" fontId="44" fillId="0" borderId="104" xfId="7" applyFont="1" applyFill="1" applyBorder="1" applyAlignment="1">
      <alignment horizontal="center" vertical="center" wrapText="1"/>
    </xf>
    <xf numFmtId="0" fontId="44" fillId="0" borderId="103" xfId="7" applyFont="1" applyFill="1" applyBorder="1" applyAlignment="1">
      <alignment horizontal="center" vertical="center" wrapText="1"/>
    </xf>
    <xf numFmtId="0" fontId="45" fillId="9" borderId="106" xfId="7" applyFont="1" applyFill="1" applyBorder="1" applyAlignment="1">
      <alignment horizontal="center" vertical="center" wrapText="1"/>
    </xf>
    <xf numFmtId="0" fontId="45" fillId="9" borderId="107" xfId="7" applyFont="1" applyFill="1" applyBorder="1" applyAlignment="1">
      <alignment horizontal="center" vertical="center" wrapText="1"/>
    </xf>
    <xf numFmtId="0" fontId="45" fillId="9" borderId="108" xfId="7" applyFont="1" applyFill="1" applyBorder="1" applyAlignment="1">
      <alignment horizontal="center" vertical="center" wrapText="1"/>
    </xf>
    <xf numFmtId="0" fontId="45" fillId="9" borderId="109" xfId="7" applyFont="1" applyFill="1" applyBorder="1" applyAlignment="1">
      <alignment horizontal="center" vertical="center" wrapText="1"/>
    </xf>
    <xf numFmtId="0" fontId="45" fillId="9" borderId="0" xfId="7" applyFont="1" applyFill="1" applyBorder="1" applyAlignment="1">
      <alignment horizontal="center" vertical="center" wrapText="1"/>
    </xf>
    <xf numFmtId="0" fontId="45" fillId="9" borderId="110" xfId="7" applyFont="1" applyFill="1" applyBorder="1" applyAlignment="1">
      <alignment horizontal="center" vertical="center" wrapText="1"/>
    </xf>
    <xf numFmtId="0" fontId="45" fillId="9" borderId="111" xfId="7" applyFont="1" applyFill="1" applyBorder="1" applyAlignment="1">
      <alignment horizontal="center" vertical="center" wrapText="1"/>
    </xf>
    <xf numFmtId="0" fontId="45" fillId="9" borderId="112" xfId="7" applyFont="1" applyFill="1" applyBorder="1" applyAlignment="1">
      <alignment horizontal="center" vertical="center" wrapText="1"/>
    </xf>
    <xf numFmtId="0" fontId="45" fillId="9" borderId="113" xfId="7" applyFont="1" applyFill="1" applyBorder="1" applyAlignment="1">
      <alignment horizontal="center" vertical="center" wrapText="1"/>
    </xf>
    <xf numFmtId="0" fontId="16" fillId="9" borderId="106" xfId="0" applyFont="1" applyFill="1" applyBorder="1" applyAlignment="1">
      <alignment horizontal="center" vertical="center" wrapText="1"/>
    </xf>
    <xf numFmtId="0" fontId="16" fillId="0" borderId="108" xfId="0" applyFont="1" applyBorder="1" applyAlignment="1">
      <alignment horizontal="center" vertical="center" wrapText="1"/>
    </xf>
    <xf numFmtId="0" fontId="16" fillId="0" borderId="109" xfId="0" applyFont="1" applyBorder="1" applyAlignment="1">
      <alignment horizontal="center" vertical="center" wrapText="1"/>
    </xf>
    <xf numFmtId="0" fontId="16" fillId="0" borderId="110" xfId="0" applyFont="1" applyBorder="1" applyAlignment="1">
      <alignment horizontal="center" vertical="center" wrapText="1"/>
    </xf>
    <xf numFmtId="0" fontId="16" fillId="0" borderId="111" xfId="0" applyFont="1" applyBorder="1" applyAlignment="1">
      <alignment horizontal="center" vertical="center" wrapText="1"/>
    </xf>
    <xf numFmtId="0" fontId="16" fillId="0" borderId="113" xfId="0" applyFont="1" applyBorder="1" applyAlignment="1">
      <alignment horizontal="center" vertical="center" wrapText="1"/>
    </xf>
    <xf numFmtId="0" fontId="42" fillId="0" borderId="0" xfId="0" applyFont="1" applyFill="1" applyAlignment="1">
      <alignment horizontal="left" vertical="center"/>
    </xf>
    <xf numFmtId="0" fontId="24" fillId="0" borderId="102" xfId="7" applyFont="1" applyFill="1" applyBorder="1" applyAlignment="1">
      <alignment horizontal="center" vertical="center" wrapText="1"/>
    </xf>
    <xf numFmtId="0" fontId="24" fillId="0" borderId="104" xfId="7" applyFont="1" applyFill="1" applyBorder="1" applyAlignment="1">
      <alignment horizontal="center" vertical="center" wrapText="1"/>
    </xf>
    <xf numFmtId="0" fontId="24" fillId="0" borderId="103" xfId="7" applyFont="1" applyFill="1" applyBorder="1" applyAlignment="1">
      <alignment horizontal="center" vertical="center" wrapText="1"/>
    </xf>
    <xf numFmtId="0" fontId="43" fillId="0" borderId="99" xfId="7" applyFont="1" applyFill="1" applyBorder="1" applyAlignment="1">
      <alignment horizontal="center" vertical="center" wrapText="1"/>
    </xf>
    <xf numFmtId="0" fontId="43" fillId="0" borderId="100" xfId="7" applyFont="1" applyFill="1" applyBorder="1" applyAlignment="1">
      <alignment horizontal="center" vertical="center" wrapText="1"/>
    </xf>
    <xf numFmtId="0" fontId="43" fillId="0" borderId="101" xfId="7" applyFont="1" applyFill="1" applyBorder="1" applyAlignment="1">
      <alignment horizontal="center" vertical="center" wrapText="1"/>
    </xf>
    <xf numFmtId="41" fontId="43" fillId="0" borderId="102" xfId="1" applyFont="1" applyFill="1" applyBorder="1" applyAlignment="1">
      <alignment horizontal="center" vertical="center" wrapText="1"/>
    </xf>
    <xf numFmtId="41" fontId="0" fillId="0" borderId="103" xfId="1" applyFont="1" applyBorder="1" applyAlignment="1">
      <alignment horizontal="center" vertical="center" wrapText="1"/>
    </xf>
    <xf numFmtId="0" fontId="0" fillId="0" borderId="104" xfId="0" applyFont="1" applyFill="1" applyBorder="1" applyAlignment="1">
      <alignment horizontal="center" vertical="center" wrapText="1"/>
    </xf>
    <xf numFmtId="0" fontId="0" fillId="0" borderId="103" xfId="0" applyFont="1" applyFill="1" applyBorder="1" applyAlignment="1">
      <alignment horizontal="center" vertical="center" wrapText="1"/>
    </xf>
    <xf numFmtId="0" fontId="24" fillId="9" borderId="106" xfId="7" applyFont="1" applyFill="1" applyBorder="1" applyAlignment="1">
      <alignment horizontal="center" vertical="center" wrapText="1"/>
    </xf>
    <xf numFmtId="176" fontId="0" fillId="0" borderId="90" xfId="0" applyNumberFormat="1" applyFont="1" applyBorder="1" applyAlignment="1">
      <alignment horizontal="center" vertical="center"/>
    </xf>
    <xf numFmtId="176" fontId="0" fillId="0" borderId="74" xfId="0" applyNumberFormat="1" applyFont="1" applyBorder="1" applyAlignment="1">
      <alignment horizontal="center" vertical="center"/>
    </xf>
    <xf numFmtId="12" fontId="14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19" fillId="2" borderId="94" xfId="0" applyFont="1" applyFill="1" applyBorder="1" applyAlignment="1">
      <alignment horizontal="center" vertical="center"/>
    </xf>
    <xf numFmtId="0" fontId="19" fillId="2" borderId="56" xfId="0" applyFont="1" applyFill="1" applyBorder="1" applyAlignment="1">
      <alignment horizontal="center" vertical="center"/>
    </xf>
    <xf numFmtId="0" fontId="19" fillId="2" borderId="56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41" fontId="19" fillId="2" borderId="56" xfId="1" applyFont="1" applyFill="1" applyBorder="1" applyAlignment="1">
      <alignment horizontal="center" vertical="center"/>
    </xf>
    <xf numFmtId="41" fontId="19" fillId="2" borderId="3" xfId="1" applyFont="1" applyFill="1" applyBorder="1" applyAlignment="1">
      <alignment horizontal="center" vertical="center"/>
    </xf>
    <xf numFmtId="41" fontId="19" fillId="2" borderId="119" xfId="1" applyFont="1" applyFill="1" applyBorder="1" applyAlignment="1">
      <alignment horizontal="center" vertical="center" wrapText="1"/>
    </xf>
    <xf numFmtId="41" fontId="19" fillId="2" borderId="118" xfId="1" applyFont="1" applyFill="1" applyBorder="1" applyAlignment="1">
      <alignment horizontal="center" vertical="center"/>
    </xf>
    <xf numFmtId="41" fontId="19" fillId="2" borderId="56" xfId="1" applyFont="1" applyFill="1" applyBorder="1" applyAlignment="1">
      <alignment horizontal="center" vertical="center" wrapText="1"/>
    </xf>
    <xf numFmtId="41" fontId="19" fillId="2" borderId="3" xfId="1" applyFont="1" applyFill="1" applyBorder="1" applyAlignment="1">
      <alignment horizontal="center" vertical="center" wrapText="1"/>
    </xf>
    <xf numFmtId="41" fontId="19" fillId="2" borderId="57" xfId="1" applyFont="1" applyFill="1" applyBorder="1" applyAlignment="1">
      <alignment horizontal="center" vertical="center" wrapText="1"/>
    </xf>
    <xf numFmtId="41" fontId="19" fillId="2" borderId="95" xfId="1" applyFont="1" applyFill="1" applyBorder="1" applyAlignment="1">
      <alignment horizontal="center" vertical="center"/>
    </xf>
    <xf numFmtId="0" fontId="19" fillId="0" borderId="114" xfId="0" applyFont="1" applyBorder="1" applyAlignment="1">
      <alignment horizontal="center" vertical="center" wrapText="1"/>
    </xf>
    <xf numFmtId="0" fontId="19" fillId="0" borderId="79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 vertical="center"/>
    </xf>
    <xf numFmtId="0" fontId="0" fillId="0" borderId="98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 wrapText="1"/>
    </xf>
    <xf numFmtId="41" fontId="19" fillId="0" borderId="82" xfId="1" applyFont="1" applyBorder="1" applyAlignment="1">
      <alignment horizontal="center" vertical="center" wrapText="1"/>
    </xf>
    <xf numFmtId="41" fontId="19" fillId="0" borderId="93" xfId="1" applyFont="1" applyBorder="1" applyAlignment="1">
      <alignment horizontal="center" vertical="center" wrapText="1"/>
    </xf>
    <xf numFmtId="0" fontId="26" fillId="0" borderId="116" xfId="0" applyFont="1" applyBorder="1" applyAlignment="1">
      <alignment horizontal="center" vertical="center"/>
    </xf>
    <xf numFmtId="0" fontId="0" fillId="0" borderId="176" xfId="0" applyFont="1" applyBorder="1" applyAlignment="1">
      <alignment vertical="center"/>
    </xf>
    <xf numFmtId="0" fontId="26" fillId="0" borderId="97" xfId="0" applyFont="1" applyBorder="1" applyAlignment="1">
      <alignment horizontal="center" vertical="center"/>
    </xf>
    <xf numFmtId="0" fontId="0" fillId="0" borderId="115" xfId="0" applyFont="1" applyBorder="1" applyAlignment="1">
      <alignment vertical="center"/>
    </xf>
    <xf numFmtId="0" fontId="19" fillId="0" borderId="91" xfId="0" applyFont="1" applyBorder="1" applyAlignment="1">
      <alignment horizontal="center" vertical="center" wrapText="1"/>
    </xf>
    <xf numFmtId="0" fontId="19" fillId="0" borderId="172" xfId="0" applyFont="1" applyBorder="1" applyAlignment="1">
      <alignment horizontal="center" vertical="center" wrapText="1"/>
    </xf>
    <xf numFmtId="41" fontId="19" fillId="0" borderId="92" xfId="1" applyFont="1" applyBorder="1" applyAlignment="1">
      <alignment horizontal="center" vertical="center" wrapText="1"/>
    </xf>
    <xf numFmtId="41" fontId="19" fillId="0" borderId="178" xfId="1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right" vertical="center"/>
    </xf>
    <xf numFmtId="0" fontId="26" fillId="0" borderId="58" xfId="0" applyFont="1" applyBorder="1" applyAlignment="1">
      <alignment horizontal="center" vertical="center"/>
    </xf>
    <xf numFmtId="0" fontId="26" fillId="0" borderId="80" xfId="0" applyFont="1" applyBorder="1" applyAlignment="1">
      <alignment horizontal="center" vertical="center"/>
    </xf>
    <xf numFmtId="41" fontId="17" fillId="0" borderId="18" xfId="1" applyFont="1" applyBorder="1" applyAlignment="1">
      <alignment horizontal="right" vertical="center"/>
    </xf>
    <xf numFmtId="177" fontId="20" fillId="3" borderId="72" xfId="1" applyNumberFormat="1" applyFont="1" applyFill="1" applyBorder="1" applyAlignment="1">
      <alignment horizontal="center" vertical="center"/>
    </xf>
    <xf numFmtId="177" fontId="20" fillId="3" borderId="73" xfId="1" applyNumberFormat="1" applyFont="1" applyFill="1" applyBorder="1" applyAlignment="1">
      <alignment horizontal="center" vertical="center"/>
    </xf>
    <xf numFmtId="177" fontId="20" fillId="3" borderId="96" xfId="1" applyNumberFormat="1" applyFont="1" applyFill="1" applyBorder="1" applyAlignment="1">
      <alignment horizontal="center" vertical="center"/>
    </xf>
    <xf numFmtId="3" fontId="17" fillId="0" borderId="77" xfId="0" applyNumberFormat="1" applyFont="1" applyFill="1" applyBorder="1" applyAlignment="1">
      <alignment horizontal="center" vertical="center"/>
    </xf>
    <xf numFmtId="3" fontId="17" fillId="0" borderId="76" xfId="0" applyNumberFormat="1" applyFont="1" applyFill="1" applyBorder="1" applyAlignment="1">
      <alignment horizontal="center" vertical="center"/>
    </xf>
    <xf numFmtId="0" fontId="17" fillId="0" borderId="87" xfId="0" applyFont="1" applyFill="1" applyBorder="1" applyAlignment="1">
      <alignment horizontal="center" vertical="center"/>
    </xf>
    <xf numFmtId="0" fontId="17" fillId="0" borderId="55" xfId="0" applyFont="1" applyFill="1" applyBorder="1" applyAlignment="1">
      <alignment horizontal="center" vertical="center"/>
    </xf>
    <xf numFmtId="0" fontId="17" fillId="0" borderId="189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190" xfId="0" applyFont="1" applyFill="1" applyBorder="1" applyAlignment="1">
      <alignment horizontal="center" vertical="center"/>
    </xf>
    <xf numFmtId="177" fontId="17" fillId="0" borderId="88" xfId="1" applyNumberFormat="1" applyFont="1" applyFill="1" applyBorder="1" applyAlignment="1">
      <alignment horizontal="center" vertical="center"/>
    </xf>
    <xf numFmtId="177" fontId="17" fillId="0" borderId="54" xfId="1" applyNumberFormat="1" applyFont="1" applyFill="1" applyBorder="1" applyAlignment="1">
      <alignment horizontal="center" vertical="center"/>
    </xf>
    <xf numFmtId="177" fontId="17" fillId="0" borderId="191" xfId="1" applyNumberFormat="1" applyFont="1" applyFill="1" applyBorder="1" applyAlignment="1">
      <alignment horizontal="center" vertical="center"/>
    </xf>
    <xf numFmtId="0" fontId="16" fillId="0" borderId="0" xfId="8" applyFont="1" applyBorder="1" applyAlignment="1">
      <alignment horizontal="right" vertical="center"/>
    </xf>
    <xf numFmtId="0" fontId="33" fillId="0" borderId="84" xfId="8" applyFont="1" applyBorder="1" applyAlignment="1">
      <alignment horizontal="center" vertical="center"/>
    </xf>
    <xf numFmtId="0" fontId="33" fillId="0" borderId="131" xfId="8" applyFont="1" applyBorder="1" applyAlignment="1">
      <alignment horizontal="center" vertical="center"/>
    </xf>
    <xf numFmtId="3" fontId="33" fillId="0" borderId="38" xfId="8" applyNumberFormat="1" applyFont="1" applyBorder="1" applyAlignment="1">
      <alignment horizontal="center" vertical="center"/>
    </xf>
    <xf numFmtId="3" fontId="33" fillId="0" borderId="131" xfId="8" applyNumberFormat="1" applyFont="1" applyBorder="1" applyAlignment="1">
      <alignment horizontal="center" vertical="center"/>
    </xf>
    <xf numFmtId="3" fontId="33" fillId="0" borderId="85" xfId="8" applyNumberFormat="1" applyFont="1" applyBorder="1" applyAlignment="1">
      <alignment horizontal="center" vertical="center"/>
    </xf>
    <xf numFmtId="0" fontId="25" fillId="0" borderId="0" xfId="6" applyFont="1" applyBorder="1" applyAlignment="1">
      <alignment horizontal="left" vertical="center"/>
    </xf>
    <xf numFmtId="0" fontId="21" fillId="8" borderId="132" xfId="3" applyFont="1" applyFill="1" applyBorder="1" applyAlignment="1">
      <alignment horizontal="center" vertical="center" wrapText="1"/>
    </xf>
    <xf numFmtId="0" fontId="21" fillId="8" borderId="133" xfId="3" applyFont="1" applyFill="1" applyBorder="1" applyAlignment="1">
      <alignment horizontal="center" vertical="center" wrapText="1"/>
    </xf>
    <xf numFmtId="0" fontId="21" fillId="8" borderId="134" xfId="3" applyFont="1" applyFill="1" applyBorder="1" applyAlignment="1">
      <alignment horizontal="center" vertical="center" wrapText="1"/>
    </xf>
    <xf numFmtId="0" fontId="21" fillId="8" borderId="135" xfId="3" applyFont="1" applyFill="1" applyBorder="1" applyAlignment="1">
      <alignment horizontal="center" vertical="center" wrapText="1"/>
    </xf>
    <xf numFmtId="0" fontId="21" fillId="8" borderId="136" xfId="3" applyFont="1" applyFill="1" applyBorder="1" applyAlignment="1">
      <alignment horizontal="center" vertical="center" wrapText="1"/>
    </xf>
    <xf numFmtId="0" fontId="28" fillId="0" borderId="148" xfId="3" applyFont="1" applyFill="1" applyBorder="1" applyAlignment="1">
      <alignment horizontal="center" vertical="center" wrapText="1"/>
    </xf>
    <xf numFmtId="0" fontId="28" fillId="0" borderId="152" xfId="3" applyFont="1" applyFill="1" applyBorder="1" applyAlignment="1">
      <alignment horizontal="center" vertical="center" wrapText="1"/>
    </xf>
    <xf numFmtId="41" fontId="14" fillId="0" borderId="149" xfId="2" applyFont="1" applyFill="1" applyBorder="1" applyAlignment="1">
      <alignment horizontal="center" vertical="center" wrapText="1"/>
    </xf>
    <xf numFmtId="41" fontId="14" fillId="0" borderId="144" xfId="2" applyFont="1" applyFill="1" applyBorder="1" applyAlignment="1">
      <alignment horizontal="center" vertical="center" wrapText="1"/>
    </xf>
    <xf numFmtId="0" fontId="29" fillId="0" borderId="153" xfId="3" applyFont="1" applyFill="1" applyBorder="1" applyAlignment="1">
      <alignment horizontal="center" vertical="center" wrapText="1"/>
    </xf>
    <xf numFmtId="0" fontId="29" fillId="0" borderId="154" xfId="3" applyFont="1" applyFill="1" applyBorder="1" applyAlignment="1">
      <alignment horizontal="center" vertical="center" wrapText="1"/>
    </xf>
    <xf numFmtId="0" fontId="28" fillId="0" borderId="55" xfId="3" applyFont="1" applyFill="1" applyBorder="1" applyAlignment="1">
      <alignment horizontal="center" vertical="center" wrapText="1"/>
    </xf>
    <xf numFmtId="0" fontId="28" fillId="0" borderId="156" xfId="3" applyFont="1" applyFill="1" applyBorder="1" applyAlignment="1">
      <alignment horizontal="center" vertical="center" wrapText="1"/>
    </xf>
    <xf numFmtId="0" fontId="28" fillId="0" borderId="122" xfId="3" applyFont="1" applyFill="1" applyBorder="1" applyAlignment="1">
      <alignment horizontal="center" vertical="center" wrapText="1"/>
    </xf>
    <xf numFmtId="0" fontId="28" fillId="0" borderId="158" xfId="3" applyFont="1" applyFill="1" applyBorder="1" applyAlignment="1">
      <alignment horizontal="center" vertical="center" wrapText="1"/>
    </xf>
    <xf numFmtId="41" fontId="28" fillId="0" borderId="144" xfId="2" applyFont="1" applyFill="1" applyBorder="1" applyAlignment="1">
      <alignment horizontal="center" vertical="center" wrapText="1"/>
    </xf>
    <xf numFmtId="41" fontId="28" fillId="0" borderId="151" xfId="2" applyFont="1" applyFill="1" applyBorder="1" applyAlignment="1">
      <alignment horizontal="center" vertical="center" wrapText="1"/>
    </xf>
    <xf numFmtId="0" fontId="28" fillId="0" borderId="157" xfId="3" applyFont="1" applyFill="1" applyBorder="1" applyAlignment="1">
      <alignment horizontal="center" vertical="center" wrapText="1"/>
    </xf>
    <xf numFmtId="0" fontId="28" fillId="0" borderId="138" xfId="3" applyFont="1" applyFill="1" applyBorder="1" applyAlignment="1">
      <alignment horizontal="center" vertical="center" wrapText="1"/>
    </xf>
    <xf numFmtId="0" fontId="28" fillId="0" borderId="142" xfId="3" applyFont="1" applyFill="1" applyBorder="1" applyAlignment="1">
      <alignment horizontal="center" vertical="center" wrapText="1"/>
    </xf>
    <xf numFmtId="0" fontId="28" fillId="0" borderId="141" xfId="3" applyFont="1" applyFill="1" applyBorder="1" applyAlignment="1">
      <alignment horizontal="center" vertical="center" wrapText="1"/>
    </xf>
    <xf numFmtId="0" fontId="28" fillId="0" borderId="143" xfId="3" applyFont="1" applyFill="1" applyBorder="1" applyAlignment="1">
      <alignment horizontal="center" vertical="center" wrapText="1"/>
    </xf>
    <xf numFmtId="0" fontId="28" fillId="0" borderId="150" xfId="3" applyFont="1" applyFill="1" applyBorder="1" applyAlignment="1">
      <alignment horizontal="center" vertical="center" wrapText="1"/>
    </xf>
    <xf numFmtId="0" fontId="28" fillId="0" borderId="147" xfId="3" applyFont="1" applyFill="1" applyBorder="1" applyAlignment="1">
      <alignment horizontal="center" vertical="center" wrapText="1"/>
    </xf>
    <xf numFmtId="0" fontId="28" fillId="0" borderId="79" xfId="3" applyFont="1" applyFill="1" applyBorder="1" applyAlignment="1">
      <alignment horizontal="center" vertical="center" wrapText="1"/>
    </xf>
    <xf numFmtId="0" fontId="28" fillId="0" borderId="153" xfId="3" applyFont="1" applyFill="1" applyBorder="1" applyAlignment="1">
      <alignment horizontal="center" vertical="center" wrapText="1"/>
    </xf>
    <xf numFmtId="0" fontId="28" fillId="0" borderId="154" xfId="3" applyFont="1" applyFill="1" applyBorder="1" applyAlignment="1">
      <alignment horizontal="center" vertical="center" wrapText="1"/>
    </xf>
    <xf numFmtId="0" fontId="2" fillId="0" borderId="161" xfId="6" applyFont="1" applyBorder="1" applyAlignment="1">
      <alignment horizontal="center" vertical="center"/>
    </xf>
    <xf numFmtId="0" fontId="2" fillId="0" borderId="162" xfId="6" applyFont="1" applyBorder="1" applyAlignment="1">
      <alignment horizontal="center" vertical="center"/>
    </xf>
    <xf numFmtId="0" fontId="29" fillId="0" borderId="164" xfId="3" applyFont="1" applyFill="1" applyBorder="1" applyAlignment="1">
      <alignment horizontal="center" vertical="center" wrapText="1"/>
    </xf>
    <xf numFmtId="0" fontId="29" fillId="0" borderId="165" xfId="3" applyFont="1" applyFill="1" applyBorder="1" applyAlignment="1">
      <alignment horizontal="center" vertical="center" wrapText="1"/>
    </xf>
    <xf numFmtId="0" fontId="31" fillId="0" borderId="0" xfId="3" applyFont="1" applyFill="1" applyBorder="1" applyAlignment="1">
      <alignment horizontal="center" vertical="center"/>
    </xf>
    <xf numFmtId="176" fontId="25" fillId="0" borderId="0" xfId="0" applyNumberFormat="1" applyFont="1" applyAlignment="1">
      <alignment horizontal="left" vertical="center"/>
    </xf>
    <xf numFmtId="176" fontId="21" fillId="7" borderId="84" xfId="0" applyNumberFormat="1" applyFont="1" applyFill="1" applyBorder="1" applyAlignment="1">
      <alignment horizontal="center" vertical="center"/>
    </xf>
    <xf numFmtId="176" fontId="21" fillId="7" borderId="77" xfId="0" applyNumberFormat="1" applyFont="1" applyFill="1" applyBorder="1" applyAlignment="1">
      <alignment horizontal="center" vertical="center"/>
    </xf>
    <xf numFmtId="176" fontId="14" fillId="0" borderId="21" xfId="0" applyNumberFormat="1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176" fontId="21" fillId="3" borderId="20" xfId="0" applyNumberFormat="1" applyFont="1" applyFill="1" applyBorder="1" applyAlignment="1" applyProtection="1">
      <alignment horizontal="center" vertical="center"/>
      <protection locked="0"/>
    </xf>
    <xf numFmtId="176" fontId="21" fillId="3" borderId="34" xfId="0" applyNumberFormat="1" applyFont="1" applyFill="1" applyBorder="1" applyAlignment="1" applyProtection="1">
      <alignment horizontal="center" vertical="center"/>
      <protection locked="0"/>
    </xf>
    <xf numFmtId="176" fontId="8" fillId="0" borderId="0" xfId="0" applyNumberFormat="1" applyFont="1" applyAlignment="1">
      <alignment horizontal="left" vertical="center"/>
    </xf>
    <xf numFmtId="176" fontId="25" fillId="0" borderId="0" xfId="0" applyNumberFormat="1" applyFont="1" applyFill="1" applyBorder="1" applyAlignment="1">
      <alignment horizontal="left" vertical="center"/>
    </xf>
    <xf numFmtId="176" fontId="0" fillId="2" borderId="183" xfId="0" applyNumberFormat="1" applyFont="1" applyFill="1" applyBorder="1" applyAlignment="1">
      <alignment horizontal="center" vertical="center"/>
    </xf>
    <xf numFmtId="176" fontId="0" fillId="2" borderId="184" xfId="0" applyNumberFormat="1" applyFont="1" applyFill="1" applyBorder="1" applyAlignment="1">
      <alignment horizontal="center" vertical="center"/>
    </xf>
    <xf numFmtId="176" fontId="14" fillId="0" borderId="35" xfId="0" applyNumberFormat="1" applyFont="1" applyFill="1" applyBorder="1" applyAlignment="1">
      <alignment horizontal="right" vertical="center"/>
    </xf>
    <xf numFmtId="176" fontId="14" fillId="0" borderId="44" xfId="0" applyNumberFormat="1" applyFont="1" applyBorder="1" applyAlignment="1">
      <alignment horizontal="right" vertical="center"/>
    </xf>
    <xf numFmtId="176" fontId="22" fillId="0" borderId="35" xfId="0" applyNumberFormat="1" applyFont="1" applyFill="1" applyBorder="1" applyAlignment="1">
      <alignment horizontal="center" vertical="center"/>
    </xf>
    <xf numFmtId="176" fontId="14" fillId="0" borderId="44" xfId="0" applyNumberFormat="1" applyFont="1" applyBorder="1" applyAlignment="1">
      <alignment horizontal="center" vertical="center"/>
    </xf>
    <xf numFmtId="176" fontId="22" fillId="0" borderId="185" xfId="0" applyNumberFormat="1" applyFont="1" applyFill="1" applyBorder="1" applyAlignment="1">
      <alignment horizontal="center" vertical="center"/>
    </xf>
    <xf numFmtId="176" fontId="22" fillId="0" borderId="50" xfId="0" applyNumberFormat="1" applyFont="1" applyFill="1" applyBorder="1" applyAlignment="1">
      <alignment horizontal="center" vertical="center"/>
    </xf>
    <xf numFmtId="176" fontId="14" fillId="0" borderId="50" xfId="0" applyNumberFormat="1" applyFont="1" applyFill="1" applyBorder="1" applyAlignment="1">
      <alignment horizontal="right" vertical="center"/>
    </xf>
    <xf numFmtId="176" fontId="27" fillId="0" borderId="18" xfId="0" applyNumberFormat="1" applyFont="1" applyFill="1" applyBorder="1" applyAlignment="1">
      <alignment horizontal="right" vertical="center"/>
    </xf>
    <xf numFmtId="176" fontId="21" fillId="3" borderId="192" xfId="0" applyNumberFormat="1" applyFont="1" applyFill="1" applyBorder="1" applyAlignment="1">
      <alignment horizontal="center" vertical="center"/>
    </xf>
    <xf numFmtId="176" fontId="21" fillId="3" borderId="5" xfId="0" applyNumberFormat="1" applyFont="1" applyFill="1" applyBorder="1" applyAlignment="1">
      <alignment horizontal="center" vertical="center"/>
    </xf>
    <xf numFmtId="176" fontId="22" fillId="0" borderId="44" xfId="0" applyNumberFormat="1" applyFont="1" applyFill="1" applyBorder="1" applyAlignment="1">
      <alignment horizontal="center" vertical="center"/>
    </xf>
    <xf numFmtId="176" fontId="22" fillId="0" borderId="83" xfId="0" applyNumberFormat="1" applyFont="1" applyFill="1" applyBorder="1" applyAlignment="1">
      <alignment horizontal="center" vertical="center"/>
    </xf>
  </cellXfs>
  <cellStyles count="9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  <cellStyle name="표준 3" xfId="4" xr:uid="{00000000-0005-0000-0000-000004000000}"/>
    <cellStyle name="표준 4" xfId="5" xr:uid="{00000000-0005-0000-0000-000005000000}"/>
    <cellStyle name="표준 5" xfId="6" xr:uid="{00000000-0005-0000-0000-000006000000}"/>
    <cellStyle name="표준 6" xfId="7" xr:uid="{00000000-0005-0000-0000-000007000000}"/>
    <cellStyle name="표준_04정부보조금명세서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31751</xdr:colOff>
      <xdr:row>0</xdr:row>
      <xdr:rowOff>31750</xdr:rowOff>
    </xdr:from>
    <xdr:to>
      <xdr:col>8</xdr:col>
      <xdr:colOff>1</xdr:colOff>
      <xdr:row>46</xdr:row>
      <xdr:rowOff>158750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4C6FD77-B8BE-4E4F-8E59-6395CE064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1" y="31750"/>
          <a:ext cx="6064250" cy="9159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3</xdr:col>
      <xdr:colOff>3042082</xdr:colOff>
      <xdr:row>61</xdr:row>
      <xdr:rowOff>114300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D15D313-C922-42DD-8252-4BEE0CE1B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04925"/>
          <a:ext cx="7118782" cy="10058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4</xdr:row>
      <xdr:rowOff>152400</xdr:rowOff>
    </xdr:from>
    <xdr:to>
      <xdr:col>8</xdr:col>
      <xdr:colOff>832282</xdr:colOff>
      <xdr:row>59</xdr:row>
      <xdr:rowOff>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C0243EA-4395-4B9F-9A69-6FF0F867E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171575"/>
          <a:ext cx="7118782" cy="9277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view="pageBreakPreview" topLeftCell="A9" zoomScaleNormal="100" zoomScaleSheetLayoutView="100" workbookViewId="0">
      <selection activeCell="K15" sqref="K15"/>
    </sheetView>
  </sheetViews>
  <sheetFormatPr defaultColWidth="8.88671875" defaultRowHeight="13.5" x14ac:dyDescent="0.15"/>
  <cols>
    <col min="1" max="16384" width="8.88671875" style="232"/>
  </cols>
  <sheetData>
    <row r="1" spans="1:8" ht="35.25" x14ac:dyDescent="0.15">
      <c r="A1" s="465"/>
      <c r="B1" s="465"/>
      <c r="C1" s="465"/>
      <c r="D1" s="465"/>
      <c r="E1" s="233"/>
      <c r="F1" s="465"/>
      <c r="G1" s="465"/>
      <c r="H1" s="465"/>
    </row>
    <row r="2" spans="1:8" x14ac:dyDescent="0.15">
      <c r="A2" s="465"/>
      <c r="B2" s="465"/>
      <c r="C2" s="465"/>
      <c r="D2" s="465"/>
      <c r="E2" s="465"/>
      <c r="F2" s="465"/>
      <c r="G2" s="465"/>
      <c r="H2" s="465"/>
    </row>
    <row r="3" spans="1:8" x14ac:dyDescent="0.15">
      <c r="A3" s="465"/>
      <c r="B3" s="465"/>
      <c r="C3" s="465"/>
      <c r="D3" s="465"/>
      <c r="E3" s="465"/>
      <c r="F3" s="465"/>
      <c r="G3" s="465"/>
      <c r="H3" s="465"/>
    </row>
    <row r="4" spans="1:8" x14ac:dyDescent="0.15">
      <c r="A4" s="465"/>
      <c r="B4" s="465"/>
      <c r="C4" s="465"/>
      <c r="D4" s="465"/>
      <c r="E4" s="465"/>
      <c r="F4" s="465"/>
      <c r="G4" s="465"/>
      <c r="H4" s="465"/>
    </row>
    <row r="5" spans="1:8" x14ac:dyDescent="0.15">
      <c r="A5" s="465"/>
      <c r="B5" s="465"/>
      <c r="C5" s="465"/>
      <c r="D5" s="465"/>
      <c r="E5" s="465"/>
      <c r="F5" s="465"/>
      <c r="G5" s="465"/>
      <c r="H5" s="465"/>
    </row>
    <row r="6" spans="1:8" ht="22.5" customHeight="1" x14ac:dyDescent="0.15">
      <c r="A6" s="465"/>
      <c r="B6" s="465"/>
      <c r="C6" s="233"/>
      <c r="D6" s="465"/>
      <c r="E6" s="465"/>
      <c r="F6" s="10"/>
      <c r="G6" s="465"/>
      <c r="H6" s="465"/>
    </row>
    <row r="7" spans="1:8" ht="35.25" x14ac:dyDescent="0.15">
      <c r="A7" s="466"/>
      <c r="B7" s="467"/>
      <c r="C7" s="467"/>
      <c r="D7" s="467"/>
      <c r="E7" s="467"/>
      <c r="F7" s="468"/>
      <c r="G7" s="467"/>
      <c r="H7" s="467"/>
    </row>
    <row r="8" spans="1:8" x14ac:dyDescent="0.15">
      <c r="A8" s="465"/>
      <c r="B8" s="465"/>
      <c r="C8" s="465"/>
      <c r="D8" s="465"/>
      <c r="E8" s="465"/>
      <c r="F8" s="10"/>
      <c r="G8" s="465"/>
      <c r="H8" s="465"/>
    </row>
    <row r="9" spans="1:8" x14ac:dyDescent="0.15">
      <c r="A9" s="465"/>
      <c r="B9" s="465"/>
      <c r="C9" s="465"/>
      <c r="D9" s="465"/>
      <c r="E9" s="465"/>
      <c r="F9" s="10"/>
      <c r="G9" s="465"/>
      <c r="H9" s="465"/>
    </row>
    <row r="10" spans="1:8" x14ac:dyDescent="0.15">
      <c r="A10" s="465"/>
      <c r="B10" s="465"/>
      <c r="C10" s="465"/>
      <c r="D10" s="465"/>
      <c r="E10" s="465"/>
      <c r="F10" s="10"/>
      <c r="G10" s="465"/>
      <c r="H10" s="465"/>
    </row>
    <row r="11" spans="1:8" x14ac:dyDescent="0.15">
      <c r="A11" s="465"/>
      <c r="B11" s="465"/>
      <c r="C11" s="465"/>
      <c r="D11" s="465"/>
      <c r="E11" s="465"/>
      <c r="F11" s="10"/>
      <c r="G11" s="465"/>
      <c r="H11" s="465"/>
    </row>
    <row r="12" spans="1:8" x14ac:dyDescent="0.15">
      <c r="A12" s="465"/>
      <c r="B12" s="465"/>
      <c r="C12" s="465"/>
      <c r="D12" s="465"/>
      <c r="E12" s="465"/>
      <c r="F12" s="10"/>
      <c r="G12" s="465"/>
      <c r="H12" s="465"/>
    </row>
    <row r="13" spans="1:8" x14ac:dyDescent="0.15">
      <c r="A13" s="465"/>
      <c r="B13" s="465"/>
      <c r="C13" s="465"/>
      <c r="D13" s="465"/>
      <c r="E13" s="465"/>
      <c r="F13" s="10"/>
      <c r="G13" s="465"/>
      <c r="H13" s="465"/>
    </row>
    <row r="14" spans="1:8" x14ac:dyDescent="0.15">
      <c r="A14" s="465"/>
      <c r="B14" s="465"/>
      <c r="C14" s="465"/>
      <c r="D14" s="465"/>
      <c r="E14" s="465"/>
      <c r="F14" s="10"/>
      <c r="G14" s="465"/>
      <c r="H14" s="465"/>
    </row>
    <row r="15" spans="1:8" x14ac:dyDescent="0.15">
      <c r="A15" s="465"/>
      <c r="B15" s="465"/>
      <c r="C15" s="465"/>
      <c r="D15" s="465"/>
      <c r="E15" s="465"/>
      <c r="F15" s="10"/>
      <c r="G15" s="465"/>
      <c r="H15" s="465"/>
    </row>
    <row r="16" spans="1:8" x14ac:dyDescent="0.15">
      <c r="A16" s="465"/>
      <c r="B16" s="465"/>
      <c r="C16" s="465"/>
      <c r="D16" s="465"/>
      <c r="E16" s="465"/>
      <c r="F16" s="10"/>
      <c r="G16" s="465"/>
      <c r="H16" s="465"/>
    </row>
    <row r="17" spans="1:10" x14ac:dyDescent="0.15">
      <c r="A17" s="465"/>
      <c r="B17" s="465"/>
      <c r="C17" s="465"/>
      <c r="D17" s="465"/>
      <c r="E17" s="465"/>
      <c r="F17" s="465"/>
      <c r="G17" s="465"/>
      <c r="H17" s="465"/>
    </row>
    <row r="18" spans="1:10" x14ac:dyDescent="0.15">
      <c r="A18" s="465"/>
      <c r="B18" s="465"/>
      <c r="C18" s="465"/>
      <c r="D18" s="465"/>
      <c r="E18" s="465"/>
      <c r="F18" s="465"/>
      <c r="G18" s="465"/>
      <c r="H18" s="465"/>
    </row>
    <row r="19" spans="1:10" x14ac:dyDescent="0.15">
      <c r="A19" s="465"/>
      <c r="B19" s="465"/>
      <c r="C19" s="465"/>
      <c r="D19" s="465"/>
      <c r="E19" s="465"/>
      <c r="F19" s="465"/>
      <c r="G19" s="465"/>
      <c r="H19" s="465"/>
    </row>
    <row r="20" spans="1:10" x14ac:dyDescent="0.15">
      <c r="A20" s="465"/>
      <c r="B20" s="465"/>
      <c r="C20" s="465"/>
      <c r="D20" s="465"/>
      <c r="E20" s="465"/>
      <c r="F20" s="465"/>
      <c r="G20" s="465"/>
      <c r="H20" s="465"/>
    </row>
    <row r="21" spans="1:10" x14ac:dyDescent="0.15">
      <c r="A21" s="465"/>
      <c r="B21" s="465"/>
      <c r="C21" s="465"/>
      <c r="D21" s="465"/>
      <c r="E21" s="465"/>
      <c r="F21" s="465"/>
      <c r="G21" s="465"/>
      <c r="H21" s="465"/>
    </row>
    <row r="22" spans="1:10" x14ac:dyDescent="0.15">
      <c r="A22" s="465"/>
      <c r="B22" s="465"/>
      <c r="C22" s="465"/>
      <c r="D22" s="465"/>
      <c r="E22" s="465"/>
      <c r="F22" s="465"/>
      <c r="G22" s="465"/>
      <c r="H22" s="465"/>
    </row>
    <row r="23" spans="1:10" x14ac:dyDescent="0.15">
      <c r="A23" s="465"/>
      <c r="B23" s="465"/>
      <c r="C23" s="465"/>
      <c r="D23" s="465"/>
      <c r="E23" s="465"/>
      <c r="F23" s="465"/>
      <c r="G23" s="465"/>
      <c r="H23" s="465"/>
    </row>
    <row r="24" spans="1:10" x14ac:dyDescent="0.15">
      <c r="A24" s="465"/>
      <c r="B24" s="465"/>
      <c r="C24" s="465"/>
      <c r="D24" s="465"/>
      <c r="E24" s="465"/>
      <c r="F24" s="465"/>
      <c r="G24" s="465"/>
      <c r="H24" s="465"/>
    </row>
    <row r="25" spans="1:10" x14ac:dyDescent="0.15">
      <c r="A25" s="465"/>
      <c r="B25" s="465"/>
      <c r="C25" s="465"/>
      <c r="D25" s="465"/>
      <c r="E25" s="465"/>
      <c r="F25" s="465"/>
      <c r="G25" s="465"/>
      <c r="H25" s="465"/>
    </row>
    <row r="26" spans="1:10" x14ac:dyDescent="0.15">
      <c r="A26" s="465"/>
      <c r="B26" s="465"/>
      <c r="C26" s="465"/>
      <c r="D26" s="465"/>
      <c r="E26" s="465"/>
      <c r="F26" s="465"/>
      <c r="G26" s="465"/>
      <c r="H26" s="465"/>
    </row>
    <row r="27" spans="1:10" x14ac:dyDescent="0.15">
      <c r="A27" s="465"/>
      <c r="B27" s="465"/>
      <c r="C27" s="465"/>
      <c r="D27" s="465"/>
      <c r="E27" s="465"/>
      <c r="F27" s="465"/>
      <c r="G27" s="465"/>
      <c r="H27" s="465"/>
      <c r="J27" s="465"/>
    </row>
    <row r="28" spans="1:10" x14ac:dyDescent="0.15">
      <c r="A28" s="465"/>
      <c r="B28" s="465"/>
      <c r="C28" s="465"/>
      <c r="D28" s="465"/>
      <c r="E28" s="465"/>
      <c r="F28" s="465"/>
      <c r="G28" s="465"/>
      <c r="H28" s="465"/>
    </row>
    <row r="29" spans="1:10" x14ac:dyDescent="0.15">
      <c r="A29" s="465"/>
      <c r="B29" s="465"/>
      <c r="C29" s="465"/>
      <c r="D29" s="465"/>
      <c r="E29" s="465"/>
      <c r="F29" s="465"/>
      <c r="G29" s="465"/>
      <c r="H29" s="465"/>
    </row>
    <row r="30" spans="1:10" x14ac:dyDescent="0.15">
      <c r="A30" s="465"/>
      <c r="B30" s="465"/>
      <c r="C30" s="465"/>
      <c r="D30" s="465"/>
      <c r="E30" s="465"/>
      <c r="F30" s="465"/>
      <c r="G30" s="465"/>
      <c r="H30" s="465"/>
    </row>
    <row r="31" spans="1:10" x14ac:dyDescent="0.15">
      <c r="A31" s="465"/>
      <c r="B31" s="465"/>
      <c r="C31" s="465"/>
      <c r="D31" s="465"/>
      <c r="E31" s="465"/>
      <c r="F31" s="465"/>
      <c r="G31" s="465"/>
      <c r="H31" s="465"/>
    </row>
    <row r="32" spans="1:10" x14ac:dyDescent="0.15">
      <c r="A32" s="465"/>
      <c r="B32" s="465"/>
      <c r="C32" s="465"/>
      <c r="D32" s="465"/>
      <c r="E32" s="465"/>
      <c r="F32" s="465"/>
      <c r="G32" s="465"/>
      <c r="H32" s="465"/>
    </row>
    <row r="33" spans="1:8" x14ac:dyDescent="0.15">
      <c r="A33" s="465"/>
      <c r="B33" s="465"/>
      <c r="C33" s="465"/>
      <c r="D33" s="465"/>
      <c r="E33" s="465"/>
      <c r="F33" s="465"/>
      <c r="G33" s="465"/>
      <c r="H33" s="465"/>
    </row>
    <row r="34" spans="1:8" x14ac:dyDescent="0.15">
      <c r="A34" s="465"/>
      <c r="B34" s="465"/>
      <c r="C34" s="465"/>
      <c r="D34" s="465"/>
      <c r="E34" s="465"/>
      <c r="F34" s="465"/>
      <c r="G34" s="465"/>
      <c r="H34" s="465"/>
    </row>
    <row r="35" spans="1:8" x14ac:dyDescent="0.15">
      <c r="A35" s="465"/>
      <c r="B35" s="465"/>
      <c r="C35" s="465"/>
      <c r="D35" s="465"/>
      <c r="E35" s="465"/>
      <c r="F35" s="465"/>
      <c r="G35" s="465"/>
      <c r="H35" s="465"/>
    </row>
    <row r="36" spans="1:8" x14ac:dyDescent="0.15">
      <c r="A36" s="465"/>
      <c r="B36" s="465"/>
      <c r="C36" s="465"/>
      <c r="D36" s="465"/>
      <c r="E36" s="465"/>
      <c r="F36" s="465"/>
      <c r="G36" s="465"/>
      <c r="H36" s="465"/>
    </row>
    <row r="37" spans="1:8" x14ac:dyDescent="0.15">
      <c r="A37" s="465"/>
      <c r="B37" s="465"/>
      <c r="C37" s="465"/>
      <c r="D37" s="465"/>
      <c r="E37" s="465"/>
      <c r="F37" s="465"/>
      <c r="G37" s="465"/>
      <c r="H37" s="465"/>
    </row>
    <row r="38" spans="1:8" x14ac:dyDescent="0.15">
      <c r="A38" s="465"/>
      <c r="B38" s="465"/>
      <c r="C38" s="465"/>
      <c r="D38" s="465"/>
      <c r="E38" s="465"/>
      <c r="F38" s="465"/>
      <c r="G38" s="465"/>
      <c r="H38" s="465"/>
    </row>
    <row r="39" spans="1:8" ht="24" customHeight="1" x14ac:dyDescent="0.15">
      <c r="A39" s="469"/>
      <c r="B39" s="469"/>
      <c r="C39" s="469"/>
      <c r="D39" s="469"/>
      <c r="E39" s="469"/>
      <c r="F39" s="469"/>
      <c r="G39" s="469"/>
      <c r="H39" s="469"/>
    </row>
    <row r="40" spans="1:8" ht="31.5" x14ac:dyDescent="0.15">
      <c r="A40" s="465"/>
      <c r="B40" s="465"/>
      <c r="C40" s="2" t="s">
        <v>109</v>
      </c>
      <c r="D40" s="2"/>
      <c r="E40" s="2"/>
      <c r="F40" s="2"/>
      <c r="G40" s="2"/>
      <c r="H40" s="465"/>
    </row>
    <row r="41" spans="1:8" x14ac:dyDescent="0.15">
      <c r="A41" s="465"/>
      <c r="B41" s="465"/>
      <c r="C41" s="465"/>
      <c r="D41" s="465"/>
      <c r="E41" s="465"/>
      <c r="F41" s="465"/>
      <c r="G41" s="465"/>
      <c r="H41" s="465"/>
    </row>
    <row r="42" spans="1:8" x14ac:dyDescent="0.15">
      <c r="A42" s="465"/>
      <c r="B42" s="465"/>
      <c r="C42" s="465"/>
      <c r="D42" s="465"/>
      <c r="E42" s="465"/>
      <c r="F42" s="465"/>
      <c r="G42" s="465"/>
      <c r="H42" s="465"/>
    </row>
    <row r="43" spans="1:8" x14ac:dyDescent="0.15">
      <c r="A43" s="465"/>
      <c r="B43" s="465"/>
      <c r="C43" s="465"/>
      <c r="D43" s="465"/>
      <c r="E43" s="465"/>
      <c r="F43" s="465"/>
      <c r="G43" s="465"/>
      <c r="H43" s="465"/>
    </row>
    <row r="44" spans="1:8" x14ac:dyDescent="0.15">
      <c r="A44" s="465"/>
      <c r="B44" s="465"/>
      <c r="C44" s="465"/>
      <c r="D44" s="465"/>
      <c r="E44" s="465"/>
      <c r="F44" s="465"/>
      <c r="G44" s="465"/>
      <c r="H44" s="465"/>
    </row>
    <row r="45" spans="1:8" x14ac:dyDescent="0.15">
      <c r="A45" s="465"/>
      <c r="B45" s="465"/>
      <c r="C45" s="465"/>
      <c r="D45" s="465"/>
      <c r="E45" s="465"/>
      <c r="F45" s="465"/>
      <c r="G45" s="465"/>
      <c r="H45" s="465"/>
    </row>
    <row r="46" spans="1:8" x14ac:dyDescent="0.15">
      <c r="A46" s="465"/>
      <c r="B46" s="465"/>
      <c r="C46" s="465"/>
      <c r="D46" s="465"/>
      <c r="E46" s="465"/>
      <c r="F46" s="465"/>
      <c r="G46" s="465"/>
      <c r="H46" s="465"/>
    </row>
    <row r="47" spans="1:8" x14ac:dyDescent="0.15">
      <c r="A47" s="465"/>
      <c r="B47" s="465"/>
      <c r="C47" s="465"/>
      <c r="D47" s="465"/>
      <c r="E47" s="465"/>
      <c r="F47" s="465"/>
      <c r="G47" s="465"/>
      <c r="H47" s="465"/>
    </row>
  </sheetData>
  <mergeCells count="2">
    <mergeCell ref="A7:H7"/>
    <mergeCell ref="A39:H39"/>
  </mergeCells>
  <phoneticPr fontId="3" type="noConversion"/>
  <pageMargins left="0.9" right="0.8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25"/>
  <sheetViews>
    <sheetView zoomScaleNormal="100" workbookViewId="0">
      <selection activeCell="H10" sqref="H10"/>
    </sheetView>
  </sheetViews>
  <sheetFormatPr defaultColWidth="8.88671875" defaultRowHeight="18.75" x14ac:dyDescent="0.25"/>
  <cols>
    <col min="1" max="16384" width="8.88671875" style="1"/>
  </cols>
  <sheetData>
    <row r="2" spans="1:8" ht="26.25" customHeight="1" x14ac:dyDescent="0.25">
      <c r="A2" s="469" t="s">
        <v>134</v>
      </c>
      <c r="B2" s="469"/>
      <c r="C2" s="469"/>
      <c r="D2" s="469"/>
      <c r="E2" s="469"/>
      <c r="F2" s="469"/>
      <c r="G2" s="469"/>
      <c r="H2" s="469"/>
    </row>
    <row r="3" spans="1:8" ht="26.25" customHeight="1" x14ac:dyDescent="0.25">
      <c r="B3" s="3"/>
    </row>
    <row r="4" spans="1:8" s="5" customFormat="1" ht="28.5" customHeight="1" x14ac:dyDescent="0.15">
      <c r="B4" s="4" t="s">
        <v>135</v>
      </c>
    </row>
    <row r="5" spans="1:8" s="5" customFormat="1" ht="28.5" customHeight="1" x14ac:dyDescent="0.15">
      <c r="B5" s="5" t="s">
        <v>136</v>
      </c>
    </row>
    <row r="6" spans="1:8" s="5" customFormat="1" ht="28.5" customHeight="1" x14ac:dyDescent="0.15">
      <c r="B6" s="5" t="s">
        <v>137</v>
      </c>
      <c r="F6" s="9"/>
    </row>
    <row r="7" spans="1:8" s="5" customFormat="1" ht="28.5" customHeight="1" x14ac:dyDescent="0.15">
      <c r="B7" s="5" t="s">
        <v>138</v>
      </c>
      <c r="F7" s="9"/>
    </row>
    <row r="8" spans="1:8" s="5" customFormat="1" ht="28.5" customHeight="1" x14ac:dyDescent="0.15">
      <c r="B8" s="5" t="s">
        <v>139</v>
      </c>
      <c r="F8" s="9"/>
    </row>
    <row r="9" spans="1:8" s="5" customFormat="1" ht="28.5" customHeight="1" x14ac:dyDescent="0.15">
      <c r="B9" s="5" t="s">
        <v>140</v>
      </c>
      <c r="F9" s="9"/>
    </row>
    <row r="10" spans="1:8" s="5" customFormat="1" ht="28.5" customHeight="1" x14ac:dyDescent="0.15">
      <c r="B10" s="5" t="s">
        <v>141</v>
      </c>
      <c r="F10" s="9"/>
    </row>
    <row r="11" spans="1:8" s="5" customFormat="1" ht="28.5" customHeight="1" x14ac:dyDescent="0.15">
      <c r="B11" s="4" t="s">
        <v>142</v>
      </c>
      <c r="F11" s="9"/>
    </row>
    <row r="12" spans="1:8" s="5" customFormat="1" ht="28.5" customHeight="1" x14ac:dyDescent="0.15">
      <c r="B12" s="4" t="s">
        <v>143</v>
      </c>
      <c r="F12" s="9"/>
    </row>
    <row r="13" spans="1:8" s="5" customFormat="1" ht="28.5" customHeight="1" x14ac:dyDescent="0.15">
      <c r="B13" s="4" t="s">
        <v>144</v>
      </c>
      <c r="F13" s="9"/>
    </row>
    <row r="14" spans="1:8" s="5" customFormat="1" ht="28.5" customHeight="1" x14ac:dyDescent="0.15">
      <c r="B14" s="4" t="s">
        <v>145</v>
      </c>
      <c r="F14" s="9"/>
    </row>
    <row r="15" spans="1:8" s="5" customFormat="1" ht="28.5" customHeight="1" x14ac:dyDescent="0.15">
      <c r="B15" s="4" t="s">
        <v>146</v>
      </c>
      <c r="F15" s="9"/>
    </row>
    <row r="16" spans="1:8" s="5" customFormat="1" ht="28.5" customHeight="1" x14ac:dyDescent="0.15">
      <c r="B16" s="4" t="s">
        <v>147</v>
      </c>
      <c r="F16" s="9"/>
    </row>
    <row r="17" spans="2:2" s="5" customFormat="1" ht="28.5" customHeight="1" x14ac:dyDescent="0.15">
      <c r="B17" s="4" t="s">
        <v>148</v>
      </c>
    </row>
    <row r="18" spans="2:2" s="5" customFormat="1" ht="28.5" customHeight="1" x14ac:dyDescent="0.15">
      <c r="B18" s="4" t="s">
        <v>149</v>
      </c>
    </row>
    <row r="19" spans="2:2" s="5" customFormat="1" ht="28.5" customHeight="1" x14ac:dyDescent="0.15">
      <c r="B19" s="4" t="s">
        <v>150</v>
      </c>
    </row>
    <row r="20" spans="2:2" s="6" customFormat="1" ht="20.25" x14ac:dyDescent="0.25"/>
    <row r="21" spans="2:2" s="6" customFormat="1" ht="20.25" x14ac:dyDescent="0.25"/>
    <row r="22" spans="2:2" s="6" customFormat="1" ht="20.25" x14ac:dyDescent="0.25"/>
    <row r="23" spans="2:2" s="6" customFormat="1" ht="20.25" x14ac:dyDescent="0.25"/>
    <row r="24" spans="2:2" s="6" customFormat="1" ht="20.25" x14ac:dyDescent="0.25"/>
    <row r="25" spans="2:2" s="6" customFormat="1" ht="20.25" x14ac:dyDescent="0.25"/>
  </sheetData>
  <mergeCells count="1">
    <mergeCell ref="A2:H2"/>
  </mergeCells>
  <phoneticPr fontId="3" type="noConversion"/>
  <pageMargins left="0.75" right="0.75" top="1" bottom="1" header="0.5" footer="0.5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EA80"/>
  <sheetViews>
    <sheetView view="pageBreakPreview" topLeftCell="A4" zoomScale="55" zoomScaleNormal="55" zoomScaleSheetLayoutView="55" zoomScalePageLayoutView="30" workbookViewId="0">
      <selection activeCell="K32" activeCellId="3" sqref="K13 K16 K23 K32"/>
    </sheetView>
  </sheetViews>
  <sheetFormatPr defaultColWidth="8.88671875" defaultRowHeight="13.5" x14ac:dyDescent="0.15"/>
  <cols>
    <col min="1" max="1" width="17.6640625" style="240" customWidth="1"/>
    <col min="2" max="2" width="17.44140625" style="240" customWidth="1"/>
    <col min="3" max="3" width="42.77734375" style="240" customWidth="1"/>
    <col min="4" max="4" width="27.6640625" style="241" customWidth="1"/>
    <col min="5" max="5" width="28" style="241" customWidth="1"/>
    <col min="6" max="6" width="24.109375" style="241" customWidth="1"/>
    <col min="7" max="7" width="21.33203125" style="242" bestFit="1" customWidth="1"/>
    <col min="8" max="8" width="21.33203125" style="240" bestFit="1" customWidth="1"/>
    <col min="9" max="9" width="30.44140625" style="243" bestFit="1" customWidth="1"/>
    <col min="10" max="10" width="28.77734375" style="236" customWidth="1"/>
    <col min="11" max="11" width="26.5546875" style="236" customWidth="1"/>
    <col min="12" max="12" width="22.77734375" style="244" customWidth="1"/>
    <col min="13" max="14" width="8.88671875" style="236"/>
    <col min="15" max="15" width="20.6640625" style="236" bestFit="1" customWidth="1"/>
    <col min="16" max="131" width="8.88671875" style="236"/>
    <col min="132" max="16384" width="8.88671875" style="237"/>
  </cols>
  <sheetData>
    <row r="1" spans="1:131" ht="45" customHeight="1" x14ac:dyDescent="0.15">
      <c r="A1" s="471" t="s">
        <v>203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</row>
    <row r="2" spans="1:131" s="239" customFormat="1" ht="39.950000000000003" customHeight="1" x14ac:dyDescent="0.15">
      <c r="A2" s="472" t="s">
        <v>204</v>
      </c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8"/>
      <c r="X2" s="238"/>
      <c r="Y2" s="238"/>
      <c r="Z2" s="238"/>
      <c r="AA2" s="238"/>
      <c r="AB2" s="238"/>
      <c r="AC2" s="238"/>
      <c r="AD2" s="238"/>
      <c r="AE2" s="238"/>
      <c r="AF2" s="238"/>
      <c r="AG2" s="238"/>
      <c r="AH2" s="238"/>
      <c r="AI2" s="238"/>
      <c r="AJ2" s="238"/>
      <c r="AK2" s="238"/>
      <c r="AL2" s="238"/>
      <c r="AM2" s="238"/>
      <c r="AN2" s="238"/>
      <c r="AO2" s="238"/>
      <c r="AP2" s="238"/>
      <c r="AQ2" s="238"/>
      <c r="AR2" s="238"/>
      <c r="AS2" s="238"/>
      <c r="AT2" s="238"/>
      <c r="AU2" s="238"/>
      <c r="AV2" s="238"/>
      <c r="AW2" s="238"/>
      <c r="AX2" s="238"/>
      <c r="AY2" s="238"/>
      <c r="AZ2" s="238"/>
      <c r="BA2" s="238"/>
      <c r="BB2" s="238"/>
      <c r="BC2" s="238"/>
      <c r="BD2" s="238"/>
      <c r="BE2" s="238"/>
      <c r="BF2" s="238"/>
      <c r="BG2" s="238"/>
      <c r="BH2" s="238"/>
      <c r="BI2" s="238"/>
      <c r="BJ2" s="238"/>
      <c r="BK2" s="238"/>
      <c r="BL2" s="238"/>
      <c r="BM2" s="238"/>
      <c r="BN2" s="238"/>
      <c r="BO2" s="238"/>
      <c r="BP2" s="238"/>
      <c r="BQ2" s="238"/>
      <c r="BR2" s="238"/>
      <c r="BS2" s="238"/>
      <c r="BT2" s="238"/>
      <c r="BU2" s="238"/>
      <c r="BV2" s="238"/>
      <c r="BW2" s="238"/>
      <c r="BX2" s="238"/>
      <c r="BY2" s="238"/>
      <c r="BZ2" s="238"/>
      <c r="CA2" s="238"/>
      <c r="CB2" s="238"/>
      <c r="CC2" s="238"/>
      <c r="CD2" s="238"/>
      <c r="CE2" s="238"/>
      <c r="CF2" s="238"/>
      <c r="CG2" s="238"/>
      <c r="CH2" s="238"/>
      <c r="CI2" s="238"/>
      <c r="CJ2" s="238"/>
      <c r="CK2" s="238"/>
      <c r="CL2" s="238"/>
      <c r="CM2" s="238"/>
      <c r="CN2" s="238"/>
      <c r="CO2" s="238"/>
      <c r="CP2" s="238"/>
      <c r="CQ2" s="238"/>
      <c r="CR2" s="238"/>
      <c r="CS2" s="238"/>
      <c r="CT2" s="238"/>
      <c r="CU2" s="238"/>
      <c r="CV2" s="238"/>
      <c r="CW2" s="238"/>
      <c r="CX2" s="238"/>
      <c r="CY2" s="238"/>
      <c r="CZ2" s="238"/>
      <c r="DA2" s="238"/>
      <c r="DB2" s="238"/>
      <c r="DC2" s="238"/>
      <c r="DD2" s="238"/>
      <c r="DE2" s="238"/>
      <c r="DF2" s="238"/>
      <c r="DG2" s="238"/>
      <c r="DH2" s="238"/>
      <c r="DI2" s="238"/>
      <c r="DJ2" s="238"/>
      <c r="DK2" s="238"/>
      <c r="DL2" s="238"/>
      <c r="DM2" s="238"/>
      <c r="DN2" s="238"/>
      <c r="DO2" s="238"/>
      <c r="DP2" s="238"/>
      <c r="DQ2" s="238"/>
      <c r="DR2" s="238"/>
      <c r="DS2" s="238"/>
      <c r="DT2" s="238"/>
      <c r="DU2" s="238"/>
      <c r="DV2" s="238"/>
      <c r="DW2" s="238"/>
      <c r="DX2" s="238"/>
      <c r="DY2" s="238"/>
      <c r="DZ2" s="238"/>
      <c r="EA2" s="238"/>
    </row>
    <row r="3" spans="1:131" ht="36.75" customHeight="1" thickBot="1" x14ac:dyDescent="0.2">
      <c r="A3" s="268"/>
      <c r="B3" s="268"/>
      <c r="C3" s="268"/>
      <c r="D3" s="269"/>
      <c r="E3" s="269"/>
      <c r="F3" s="381" t="s">
        <v>218</v>
      </c>
      <c r="G3" s="270"/>
      <c r="H3" s="268"/>
      <c r="I3" s="271"/>
      <c r="J3" s="272"/>
      <c r="K3" s="272"/>
      <c r="L3" s="381" t="s">
        <v>218</v>
      </c>
    </row>
    <row r="4" spans="1:131" s="241" customFormat="1" ht="30" customHeight="1" x14ac:dyDescent="0.15">
      <c r="A4" s="474" t="s">
        <v>71</v>
      </c>
      <c r="B4" s="475"/>
      <c r="C4" s="475"/>
      <c r="D4" s="475"/>
      <c r="E4" s="475"/>
      <c r="F4" s="475"/>
      <c r="G4" s="474" t="s">
        <v>72</v>
      </c>
      <c r="H4" s="475"/>
      <c r="I4" s="475"/>
      <c r="J4" s="475"/>
      <c r="K4" s="475"/>
      <c r="L4" s="476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5"/>
      <c r="AK4" s="245"/>
      <c r="AL4" s="245"/>
      <c r="AM4" s="245"/>
      <c r="AN4" s="245"/>
      <c r="AO4" s="245"/>
      <c r="AP4" s="245"/>
      <c r="AQ4" s="245"/>
      <c r="AR4" s="245"/>
      <c r="AS4" s="245"/>
      <c r="AT4" s="245"/>
      <c r="AU4" s="245"/>
      <c r="AV4" s="245"/>
      <c r="AW4" s="245"/>
      <c r="AX4" s="245"/>
      <c r="AY4" s="245"/>
      <c r="AZ4" s="245"/>
      <c r="BA4" s="245"/>
      <c r="BB4" s="245"/>
      <c r="BC4" s="245"/>
      <c r="BD4" s="245"/>
      <c r="BE4" s="245"/>
      <c r="BF4" s="245"/>
      <c r="BG4" s="245"/>
      <c r="BH4" s="245"/>
      <c r="BI4" s="245"/>
      <c r="BJ4" s="245"/>
      <c r="BK4" s="245"/>
      <c r="BL4" s="245"/>
      <c r="BM4" s="245"/>
      <c r="BN4" s="245"/>
      <c r="BO4" s="245"/>
      <c r="BP4" s="245"/>
      <c r="BQ4" s="245"/>
      <c r="BR4" s="245"/>
      <c r="BS4" s="245"/>
      <c r="BT4" s="245"/>
      <c r="BU4" s="245"/>
      <c r="BV4" s="245"/>
      <c r="BW4" s="245"/>
      <c r="BX4" s="245"/>
      <c r="BY4" s="245"/>
      <c r="BZ4" s="245"/>
      <c r="CA4" s="245"/>
      <c r="CB4" s="245"/>
      <c r="CC4" s="245"/>
      <c r="CD4" s="245"/>
      <c r="CE4" s="245"/>
      <c r="CF4" s="245"/>
      <c r="CG4" s="245"/>
      <c r="CH4" s="245"/>
      <c r="CI4" s="245"/>
      <c r="CJ4" s="245"/>
      <c r="CK4" s="245"/>
      <c r="CL4" s="245"/>
      <c r="CM4" s="245"/>
      <c r="CN4" s="245"/>
      <c r="CO4" s="245"/>
      <c r="CP4" s="245"/>
      <c r="CQ4" s="245"/>
      <c r="CR4" s="245"/>
      <c r="CS4" s="245"/>
      <c r="CT4" s="245"/>
      <c r="CU4" s="245"/>
      <c r="CV4" s="245"/>
      <c r="CW4" s="245"/>
      <c r="CX4" s="245"/>
      <c r="CY4" s="245"/>
      <c r="CZ4" s="245"/>
      <c r="DA4" s="245"/>
      <c r="DB4" s="245"/>
      <c r="DC4" s="245"/>
      <c r="DD4" s="245"/>
      <c r="DE4" s="245"/>
      <c r="DF4" s="245"/>
      <c r="DG4" s="245"/>
      <c r="DH4" s="245"/>
      <c r="DI4" s="245"/>
      <c r="DJ4" s="245"/>
      <c r="DK4" s="245"/>
      <c r="DL4" s="245"/>
      <c r="DM4" s="245"/>
      <c r="DN4" s="245"/>
      <c r="DO4" s="245"/>
      <c r="DP4" s="245"/>
      <c r="DQ4" s="245"/>
      <c r="DR4" s="245"/>
      <c r="DS4" s="245"/>
      <c r="DT4" s="245"/>
      <c r="DU4" s="245"/>
      <c r="DV4" s="245"/>
      <c r="DW4" s="245"/>
      <c r="DX4" s="245"/>
      <c r="DY4" s="245"/>
      <c r="DZ4" s="245"/>
      <c r="EA4" s="245"/>
    </row>
    <row r="5" spans="1:131" s="241" customFormat="1" ht="30" customHeight="1" thickBot="1" x14ac:dyDescent="0.2">
      <c r="A5" s="273" t="s">
        <v>73</v>
      </c>
      <c r="B5" s="274" t="s">
        <v>167</v>
      </c>
      <c r="C5" s="275" t="s">
        <v>168</v>
      </c>
      <c r="D5" s="276" t="s">
        <v>169</v>
      </c>
      <c r="E5" s="276" t="s">
        <v>170</v>
      </c>
      <c r="F5" s="419" t="s">
        <v>171</v>
      </c>
      <c r="G5" s="273" t="s">
        <v>172</v>
      </c>
      <c r="H5" s="274" t="s">
        <v>167</v>
      </c>
      <c r="I5" s="275" t="s">
        <v>168</v>
      </c>
      <c r="J5" s="276" t="s">
        <v>169</v>
      </c>
      <c r="K5" s="276" t="s">
        <v>170</v>
      </c>
      <c r="L5" s="321" t="s">
        <v>171</v>
      </c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5"/>
      <c r="AK5" s="245"/>
      <c r="AL5" s="245"/>
      <c r="AM5" s="245"/>
      <c r="AN5" s="245"/>
      <c r="AO5" s="245"/>
      <c r="AP5" s="245"/>
      <c r="AQ5" s="245"/>
      <c r="AR5" s="245"/>
      <c r="AS5" s="245"/>
      <c r="AT5" s="245"/>
      <c r="AU5" s="245"/>
      <c r="AV5" s="245"/>
      <c r="AW5" s="245"/>
      <c r="AX5" s="245"/>
      <c r="AY5" s="245"/>
      <c r="AZ5" s="245"/>
      <c r="BA5" s="245"/>
      <c r="BB5" s="245"/>
      <c r="BC5" s="245"/>
      <c r="BD5" s="245"/>
      <c r="BE5" s="245"/>
      <c r="BF5" s="245"/>
      <c r="BG5" s="245"/>
      <c r="BH5" s="245"/>
      <c r="BI5" s="245"/>
      <c r="BJ5" s="245"/>
      <c r="BK5" s="245"/>
      <c r="BL5" s="245"/>
      <c r="BM5" s="245"/>
      <c r="BN5" s="245"/>
      <c r="BO5" s="245"/>
      <c r="BP5" s="245"/>
      <c r="BQ5" s="245"/>
      <c r="BR5" s="245"/>
      <c r="BS5" s="245"/>
      <c r="BT5" s="245"/>
      <c r="BU5" s="245"/>
      <c r="BV5" s="245"/>
      <c r="BW5" s="245"/>
      <c r="BX5" s="245"/>
      <c r="BY5" s="245"/>
      <c r="BZ5" s="245"/>
      <c r="CA5" s="245"/>
      <c r="CB5" s="245"/>
      <c r="CC5" s="245"/>
      <c r="CD5" s="245"/>
      <c r="CE5" s="245"/>
      <c r="CF5" s="245"/>
      <c r="CG5" s="245"/>
      <c r="CH5" s="245"/>
      <c r="CI5" s="245"/>
      <c r="CJ5" s="245"/>
      <c r="CK5" s="245"/>
      <c r="CL5" s="245"/>
      <c r="CM5" s="245"/>
      <c r="CN5" s="245"/>
      <c r="CO5" s="245"/>
      <c r="CP5" s="245"/>
      <c r="CQ5" s="245"/>
      <c r="CR5" s="245"/>
      <c r="CS5" s="245"/>
      <c r="CT5" s="245"/>
      <c r="CU5" s="245"/>
      <c r="CV5" s="245"/>
      <c r="CW5" s="245"/>
      <c r="CX5" s="245"/>
      <c r="CY5" s="245"/>
      <c r="CZ5" s="245"/>
      <c r="DA5" s="245"/>
      <c r="DB5" s="245"/>
      <c r="DC5" s="245"/>
      <c r="DD5" s="245"/>
      <c r="DE5" s="245"/>
      <c r="DF5" s="245"/>
      <c r="DG5" s="245"/>
      <c r="DH5" s="245"/>
      <c r="DI5" s="245"/>
      <c r="DJ5" s="245"/>
      <c r="DK5" s="245"/>
      <c r="DL5" s="245"/>
      <c r="DM5" s="245"/>
      <c r="DN5" s="245"/>
      <c r="DO5" s="245"/>
      <c r="DP5" s="245"/>
      <c r="DQ5" s="245"/>
      <c r="DR5" s="245"/>
      <c r="DS5" s="245"/>
      <c r="DT5" s="245"/>
      <c r="DU5" s="245"/>
      <c r="DV5" s="245"/>
      <c r="DW5" s="245"/>
      <c r="DX5" s="245"/>
      <c r="DY5" s="245"/>
      <c r="DZ5" s="245"/>
      <c r="EA5" s="245"/>
    </row>
    <row r="6" spans="1:131" s="241" customFormat="1" ht="30" customHeight="1" thickBot="1" x14ac:dyDescent="0.2">
      <c r="A6" s="477" t="s">
        <v>173</v>
      </c>
      <c r="B6" s="478"/>
      <c r="C6" s="479"/>
      <c r="D6" s="361">
        <f>SUM(D7+D10+D13)</f>
        <v>5069386329</v>
      </c>
      <c r="E6" s="361">
        <f>SUM(E7+E10+E13)</f>
        <v>4543738991</v>
      </c>
      <c r="F6" s="420">
        <f t="shared" ref="F6:F16" si="0">D6-E6</f>
        <v>525647338</v>
      </c>
      <c r="G6" s="480" t="s">
        <v>173</v>
      </c>
      <c r="H6" s="478"/>
      <c r="I6" s="479"/>
      <c r="J6" s="277">
        <f>SUM(J7+J23+J27+J32)</f>
        <v>5021687080</v>
      </c>
      <c r="K6" s="277">
        <f>SUM(K7+K23+K27+K32+K37)</f>
        <v>4543738991</v>
      </c>
      <c r="L6" s="322">
        <f>J6-K6</f>
        <v>477948089</v>
      </c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45"/>
      <c r="AR6" s="245"/>
      <c r="AS6" s="245"/>
      <c r="AT6" s="245"/>
      <c r="AU6" s="245"/>
      <c r="AV6" s="245"/>
      <c r="AW6" s="245"/>
      <c r="AX6" s="245"/>
      <c r="AY6" s="245"/>
      <c r="AZ6" s="245"/>
      <c r="BA6" s="245"/>
      <c r="BB6" s="245"/>
      <c r="BC6" s="245"/>
      <c r="BD6" s="245"/>
      <c r="BE6" s="245"/>
      <c r="BF6" s="245"/>
      <c r="BG6" s="245"/>
      <c r="BH6" s="245"/>
      <c r="BI6" s="245"/>
      <c r="BJ6" s="245"/>
      <c r="BK6" s="245"/>
      <c r="BL6" s="245"/>
      <c r="BM6" s="245"/>
      <c r="BN6" s="245"/>
      <c r="BO6" s="245"/>
      <c r="BP6" s="245"/>
      <c r="BQ6" s="245"/>
      <c r="BR6" s="245"/>
      <c r="BS6" s="245"/>
      <c r="BT6" s="245"/>
      <c r="BU6" s="245"/>
      <c r="BV6" s="245"/>
      <c r="BW6" s="245"/>
      <c r="BX6" s="245"/>
      <c r="BY6" s="245"/>
      <c r="BZ6" s="245"/>
      <c r="CA6" s="245"/>
      <c r="CB6" s="245"/>
      <c r="CC6" s="245"/>
      <c r="CD6" s="245"/>
      <c r="CE6" s="245"/>
      <c r="CF6" s="245"/>
      <c r="CG6" s="245"/>
      <c r="CH6" s="245"/>
      <c r="CI6" s="245"/>
      <c r="CJ6" s="245"/>
      <c r="CK6" s="245"/>
      <c r="CL6" s="245"/>
      <c r="CM6" s="245"/>
      <c r="CN6" s="245"/>
      <c r="CO6" s="245"/>
      <c r="CP6" s="245"/>
      <c r="CQ6" s="245"/>
      <c r="CR6" s="245"/>
      <c r="CS6" s="245"/>
      <c r="CT6" s="245"/>
      <c r="CU6" s="245"/>
      <c r="CV6" s="245"/>
      <c r="CW6" s="245"/>
      <c r="CX6" s="245"/>
      <c r="CY6" s="245"/>
      <c r="CZ6" s="245"/>
      <c r="DA6" s="245"/>
      <c r="DB6" s="245"/>
      <c r="DC6" s="245"/>
      <c r="DD6" s="245"/>
      <c r="DE6" s="245"/>
      <c r="DF6" s="245"/>
      <c r="DG6" s="245"/>
      <c r="DH6" s="245"/>
      <c r="DI6" s="245"/>
      <c r="DJ6" s="245"/>
      <c r="DK6" s="245"/>
      <c r="DL6" s="245"/>
      <c r="DM6" s="245"/>
      <c r="DN6" s="245"/>
      <c r="DO6" s="245"/>
      <c r="DP6" s="245"/>
      <c r="DQ6" s="245"/>
      <c r="DR6" s="245"/>
      <c r="DS6" s="245"/>
      <c r="DT6" s="245"/>
      <c r="DU6" s="245"/>
      <c r="DV6" s="245"/>
      <c r="DW6" s="245"/>
      <c r="DX6" s="245"/>
      <c r="DY6" s="245"/>
      <c r="DZ6" s="245"/>
      <c r="EA6" s="245"/>
    </row>
    <row r="7" spans="1:131" s="241" customFormat="1" ht="30" customHeight="1" thickTop="1" x14ac:dyDescent="0.15">
      <c r="A7" s="278" t="s">
        <v>174</v>
      </c>
      <c r="B7" s="279"/>
      <c r="C7" s="280"/>
      <c r="D7" s="374">
        <f>SUM(D8)</f>
        <v>4815700000</v>
      </c>
      <c r="E7" s="374">
        <f>SUM(E8)</f>
        <v>4299715457</v>
      </c>
      <c r="F7" s="421">
        <f t="shared" si="0"/>
        <v>515984543</v>
      </c>
      <c r="G7" s="422" t="s">
        <v>175</v>
      </c>
      <c r="H7" s="281"/>
      <c r="I7" s="281"/>
      <c r="J7" s="397">
        <f>SUM(J8+J13+J16)</f>
        <v>4995973680</v>
      </c>
      <c r="K7" s="397">
        <f>SUM(K8+K13+K16)</f>
        <v>4291971508</v>
      </c>
      <c r="L7" s="377">
        <f>J7-K7</f>
        <v>704002172</v>
      </c>
      <c r="M7" s="245"/>
      <c r="N7" s="245"/>
      <c r="O7" s="245"/>
      <c r="P7" s="245"/>
      <c r="Q7" s="245"/>
      <c r="R7" s="245"/>
      <c r="S7" s="245"/>
      <c r="T7" s="245"/>
      <c r="U7" s="245"/>
      <c r="V7" s="245"/>
      <c r="W7" s="245"/>
      <c r="X7" s="245"/>
      <c r="Y7" s="245"/>
      <c r="Z7" s="245"/>
      <c r="AA7" s="245"/>
      <c r="AB7" s="245"/>
      <c r="AC7" s="245"/>
      <c r="AD7" s="245"/>
      <c r="AE7" s="245"/>
      <c r="AF7" s="245"/>
      <c r="AG7" s="245"/>
      <c r="AH7" s="245"/>
      <c r="AI7" s="245"/>
      <c r="AJ7" s="245"/>
      <c r="AK7" s="245"/>
      <c r="AL7" s="245"/>
      <c r="AM7" s="245"/>
      <c r="AN7" s="245"/>
      <c r="AO7" s="245"/>
      <c r="AP7" s="245"/>
      <c r="AQ7" s="245"/>
      <c r="AR7" s="245"/>
      <c r="AS7" s="245"/>
      <c r="AT7" s="245"/>
      <c r="AU7" s="245"/>
      <c r="AV7" s="245"/>
      <c r="AW7" s="245"/>
      <c r="AX7" s="245"/>
      <c r="AY7" s="245"/>
      <c r="AZ7" s="245"/>
      <c r="BA7" s="245"/>
      <c r="BB7" s="245"/>
      <c r="BC7" s="245"/>
      <c r="BD7" s="245"/>
      <c r="BE7" s="245"/>
      <c r="BF7" s="245"/>
      <c r="BG7" s="245"/>
      <c r="BH7" s="245"/>
      <c r="BI7" s="245"/>
      <c r="BJ7" s="245"/>
      <c r="BK7" s="245"/>
      <c r="BL7" s="245"/>
      <c r="BM7" s="245"/>
      <c r="BN7" s="245"/>
      <c r="BO7" s="245"/>
      <c r="BP7" s="245"/>
      <c r="BQ7" s="245"/>
      <c r="BR7" s="245"/>
      <c r="BS7" s="245"/>
      <c r="BT7" s="245"/>
      <c r="BU7" s="245"/>
      <c r="BV7" s="245"/>
      <c r="BW7" s="245"/>
      <c r="BX7" s="245"/>
      <c r="BY7" s="245"/>
      <c r="BZ7" s="245"/>
      <c r="CA7" s="245"/>
      <c r="CB7" s="245"/>
      <c r="CC7" s="245"/>
      <c r="CD7" s="245"/>
      <c r="CE7" s="245"/>
      <c r="CF7" s="245"/>
      <c r="CG7" s="245"/>
      <c r="CH7" s="245"/>
      <c r="CI7" s="245"/>
      <c r="CJ7" s="245"/>
      <c r="CK7" s="245"/>
      <c r="CL7" s="245"/>
      <c r="CM7" s="245"/>
      <c r="CN7" s="245"/>
      <c r="CO7" s="245"/>
      <c r="CP7" s="245"/>
      <c r="CQ7" s="245"/>
      <c r="CR7" s="245"/>
      <c r="CS7" s="245"/>
      <c r="CT7" s="245"/>
      <c r="CU7" s="245"/>
      <c r="CV7" s="245"/>
      <c r="CW7" s="245"/>
      <c r="CX7" s="245"/>
      <c r="CY7" s="245"/>
      <c r="CZ7" s="245"/>
      <c r="DA7" s="245"/>
      <c r="DB7" s="245"/>
      <c r="DC7" s="245"/>
      <c r="DD7" s="245"/>
      <c r="DE7" s="245"/>
      <c r="DF7" s="245"/>
      <c r="DG7" s="245"/>
      <c r="DH7" s="245"/>
      <c r="DI7" s="245"/>
      <c r="DJ7" s="245"/>
      <c r="DK7" s="245"/>
      <c r="DL7" s="245"/>
      <c r="DM7" s="245"/>
      <c r="DN7" s="245"/>
      <c r="DO7" s="245"/>
      <c r="DP7" s="245"/>
      <c r="DQ7" s="245"/>
      <c r="DR7" s="245"/>
      <c r="DS7" s="245"/>
      <c r="DT7" s="245"/>
      <c r="DU7" s="245"/>
      <c r="DV7" s="245"/>
      <c r="DW7" s="245"/>
      <c r="DX7" s="245"/>
      <c r="DY7" s="245"/>
      <c r="DZ7" s="245"/>
      <c r="EA7" s="245"/>
    </row>
    <row r="8" spans="1:131" s="247" customFormat="1" ht="30" customHeight="1" x14ac:dyDescent="0.15">
      <c r="A8" s="316"/>
      <c r="B8" s="283" t="s">
        <v>176</v>
      </c>
      <c r="C8" s="284"/>
      <c r="D8" s="375">
        <f>D9</f>
        <v>4815700000</v>
      </c>
      <c r="E8" s="375">
        <f>E9</f>
        <v>4299715457</v>
      </c>
      <c r="F8" s="449">
        <f t="shared" si="0"/>
        <v>515984543</v>
      </c>
      <c r="G8" s="423"/>
      <c r="H8" s="285" t="s">
        <v>177</v>
      </c>
      <c r="I8" s="286"/>
      <c r="J8" s="376">
        <f>SUM(J9:J12)</f>
        <v>4916857880</v>
      </c>
      <c r="K8" s="376">
        <f>SUM(K9:K12)</f>
        <v>4224375130</v>
      </c>
      <c r="L8" s="377">
        <f>J8-K8</f>
        <v>692482750</v>
      </c>
      <c r="M8" s="246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246"/>
      <c r="Z8" s="246"/>
      <c r="AA8" s="246"/>
      <c r="AB8" s="246"/>
      <c r="AC8" s="246"/>
      <c r="AD8" s="246"/>
      <c r="AE8" s="246"/>
      <c r="AF8" s="246"/>
      <c r="AG8" s="246"/>
      <c r="AH8" s="246"/>
      <c r="AI8" s="246"/>
      <c r="AJ8" s="246"/>
      <c r="AK8" s="246"/>
      <c r="AL8" s="246"/>
      <c r="AM8" s="246"/>
      <c r="AN8" s="246"/>
      <c r="AO8" s="246"/>
      <c r="AP8" s="246"/>
      <c r="AQ8" s="246"/>
      <c r="AR8" s="246"/>
      <c r="AS8" s="246"/>
      <c r="AT8" s="246"/>
      <c r="AU8" s="246"/>
      <c r="AV8" s="246"/>
      <c r="AW8" s="246"/>
      <c r="AX8" s="246"/>
      <c r="AY8" s="246"/>
      <c r="AZ8" s="246"/>
      <c r="BA8" s="246"/>
      <c r="BB8" s="246"/>
      <c r="BC8" s="246"/>
      <c r="BD8" s="246"/>
      <c r="BE8" s="246"/>
      <c r="BF8" s="246"/>
      <c r="BG8" s="246"/>
      <c r="BH8" s="246"/>
      <c r="BI8" s="246"/>
      <c r="BJ8" s="246"/>
      <c r="BK8" s="246"/>
      <c r="BL8" s="246"/>
      <c r="BM8" s="246"/>
      <c r="BN8" s="246"/>
      <c r="BO8" s="246"/>
      <c r="BP8" s="246"/>
      <c r="BQ8" s="246"/>
      <c r="BR8" s="246"/>
      <c r="BS8" s="246"/>
      <c r="BT8" s="246"/>
      <c r="BU8" s="246"/>
      <c r="BV8" s="246"/>
      <c r="BW8" s="246"/>
      <c r="BX8" s="246"/>
      <c r="BY8" s="246"/>
      <c r="BZ8" s="246"/>
      <c r="CA8" s="246"/>
      <c r="CB8" s="246"/>
      <c r="CC8" s="246"/>
      <c r="CD8" s="246"/>
      <c r="CE8" s="246"/>
      <c r="CF8" s="246"/>
      <c r="CG8" s="246"/>
      <c r="CH8" s="246"/>
      <c r="CI8" s="246"/>
      <c r="CJ8" s="246"/>
      <c r="CK8" s="246"/>
      <c r="CL8" s="246"/>
      <c r="CM8" s="246"/>
      <c r="CN8" s="246"/>
      <c r="CO8" s="246"/>
      <c r="CP8" s="246"/>
      <c r="CQ8" s="246"/>
      <c r="CR8" s="246"/>
      <c r="CS8" s="246"/>
      <c r="CT8" s="246"/>
      <c r="CU8" s="246"/>
      <c r="CV8" s="246"/>
      <c r="CW8" s="246"/>
      <c r="CX8" s="246"/>
      <c r="CY8" s="246"/>
      <c r="CZ8" s="246"/>
      <c r="DA8" s="246"/>
      <c r="DB8" s="246"/>
      <c r="DC8" s="246"/>
      <c r="DD8" s="246"/>
      <c r="DE8" s="246"/>
      <c r="DF8" s="246"/>
      <c r="DG8" s="246"/>
      <c r="DH8" s="246"/>
      <c r="DI8" s="246"/>
      <c r="DJ8" s="246"/>
      <c r="DK8" s="246"/>
      <c r="DL8" s="246"/>
      <c r="DM8" s="246"/>
      <c r="DN8" s="246"/>
      <c r="DO8" s="246"/>
      <c r="DP8" s="246"/>
      <c r="DQ8" s="246"/>
      <c r="DR8" s="246"/>
      <c r="DS8" s="246"/>
      <c r="DT8" s="246"/>
      <c r="DU8" s="246"/>
      <c r="DV8" s="246"/>
      <c r="DW8" s="246"/>
      <c r="DX8" s="246"/>
      <c r="DY8" s="246"/>
      <c r="DZ8" s="246"/>
      <c r="EA8" s="246"/>
    </row>
    <row r="9" spans="1:131" s="247" customFormat="1" ht="30" customHeight="1" x14ac:dyDescent="0.15">
      <c r="A9" s="288"/>
      <c r="B9" s="288"/>
      <c r="C9" s="289" t="s">
        <v>176</v>
      </c>
      <c r="D9" s="362">
        <v>4815700000</v>
      </c>
      <c r="E9" s="362">
        <v>4299715457</v>
      </c>
      <c r="F9" s="450">
        <f t="shared" si="0"/>
        <v>515984543</v>
      </c>
      <c r="G9" s="424"/>
      <c r="H9" s="290"/>
      <c r="I9" s="291" t="s">
        <v>178</v>
      </c>
      <c r="J9" s="292">
        <v>3039008880</v>
      </c>
      <c r="K9" s="293">
        <v>2543848428</v>
      </c>
      <c r="L9" s="323">
        <f>J9-K9</f>
        <v>495160452</v>
      </c>
      <c r="M9" s="246"/>
      <c r="N9" s="246"/>
      <c r="O9" s="398"/>
      <c r="P9" s="246"/>
      <c r="Q9" s="246"/>
      <c r="R9" s="246"/>
      <c r="S9" s="246"/>
      <c r="T9" s="246"/>
      <c r="U9" s="246"/>
      <c r="V9" s="246"/>
      <c r="W9" s="246"/>
      <c r="X9" s="246"/>
      <c r="Y9" s="246"/>
      <c r="Z9" s="246"/>
      <c r="AA9" s="246"/>
      <c r="AB9" s="246"/>
      <c r="AC9" s="246"/>
      <c r="AD9" s="246"/>
      <c r="AE9" s="246"/>
      <c r="AF9" s="246"/>
      <c r="AG9" s="246"/>
      <c r="AH9" s="246"/>
      <c r="AI9" s="246"/>
      <c r="AJ9" s="246"/>
      <c r="AK9" s="246"/>
      <c r="AL9" s="246"/>
      <c r="AM9" s="246"/>
      <c r="AN9" s="246"/>
      <c r="AO9" s="246"/>
      <c r="AP9" s="246"/>
      <c r="AQ9" s="246"/>
      <c r="AR9" s="246"/>
      <c r="AS9" s="246"/>
      <c r="AT9" s="246"/>
      <c r="AU9" s="246"/>
      <c r="AV9" s="246"/>
      <c r="AW9" s="246"/>
      <c r="AX9" s="246"/>
      <c r="AY9" s="246"/>
      <c r="AZ9" s="246"/>
      <c r="BA9" s="246"/>
      <c r="BB9" s="246"/>
      <c r="BC9" s="246"/>
      <c r="BD9" s="246"/>
      <c r="BE9" s="246"/>
      <c r="BF9" s="246"/>
      <c r="BG9" s="246"/>
      <c r="BH9" s="246"/>
      <c r="BI9" s="246"/>
      <c r="BJ9" s="246"/>
      <c r="BK9" s="246"/>
      <c r="BL9" s="246"/>
      <c r="BM9" s="246"/>
      <c r="BN9" s="246"/>
      <c r="BO9" s="246"/>
      <c r="BP9" s="246"/>
      <c r="BQ9" s="246"/>
      <c r="BR9" s="246"/>
      <c r="BS9" s="246"/>
      <c r="BT9" s="246"/>
      <c r="BU9" s="246"/>
      <c r="BV9" s="246"/>
      <c r="BW9" s="246"/>
      <c r="BX9" s="246"/>
      <c r="BY9" s="246"/>
      <c r="BZ9" s="246"/>
      <c r="CA9" s="246"/>
      <c r="CB9" s="246"/>
      <c r="CC9" s="246"/>
      <c r="CD9" s="246"/>
      <c r="CE9" s="246"/>
      <c r="CF9" s="246"/>
      <c r="CG9" s="246"/>
      <c r="CH9" s="246"/>
      <c r="CI9" s="246"/>
      <c r="CJ9" s="246"/>
      <c r="CK9" s="246"/>
      <c r="CL9" s="246"/>
      <c r="CM9" s="246"/>
      <c r="CN9" s="246"/>
      <c r="CO9" s="246"/>
      <c r="CP9" s="246"/>
      <c r="CQ9" s="246"/>
      <c r="CR9" s="246"/>
      <c r="CS9" s="246"/>
      <c r="CT9" s="246"/>
      <c r="CU9" s="246"/>
      <c r="CV9" s="246"/>
      <c r="CW9" s="246"/>
      <c r="CX9" s="246"/>
      <c r="CY9" s="246"/>
      <c r="CZ9" s="246"/>
      <c r="DA9" s="246"/>
      <c r="DB9" s="246"/>
      <c r="DC9" s="246"/>
      <c r="DD9" s="246"/>
      <c r="DE9" s="246"/>
      <c r="DF9" s="246"/>
      <c r="DG9" s="246"/>
      <c r="DH9" s="246"/>
      <c r="DI9" s="246"/>
      <c r="DJ9" s="246"/>
      <c r="DK9" s="246"/>
      <c r="DL9" s="246"/>
      <c r="DM9" s="246"/>
      <c r="DN9" s="246"/>
      <c r="DO9" s="246"/>
      <c r="DP9" s="246"/>
      <c r="DQ9" s="246"/>
      <c r="DR9" s="246"/>
      <c r="DS9" s="246"/>
      <c r="DT9" s="246"/>
      <c r="DU9" s="246"/>
      <c r="DV9" s="246"/>
      <c r="DW9" s="246"/>
      <c r="DX9" s="246"/>
      <c r="DY9" s="246"/>
      <c r="DZ9" s="246"/>
      <c r="EA9" s="246"/>
    </row>
    <row r="10" spans="1:131" s="247" customFormat="1" ht="30" customHeight="1" x14ac:dyDescent="0.15">
      <c r="A10" s="283" t="s">
        <v>179</v>
      </c>
      <c r="B10" s="294"/>
      <c r="C10" s="284"/>
      <c r="D10" s="375">
        <f>D11</f>
        <v>242446329</v>
      </c>
      <c r="E10" s="375">
        <f>E12</f>
        <v>242446329</v>
      </c>
      <c r="F10" s="449">
        <f t="shared" si="0"/>
        <v>0</v>
      </c>
      <c r="G10" s="424"/>
      <c r="H10" s="295"/>
      <c r="I10" s="285" t="s">
        <v>208</v>
      </c>
      <c r="J10" s="296">
        <v>1149996000</v>
      </c>
      <c r="K10" s="297">
        <v>1088591062</v>
      </c>
      <c r="L10" s="323">
        <f t="shared" ref="L10:L12" si="1">J10-K10</f>
        <v>61404938</v>
      </c>
      <c r="M10" s="246"/>
      <c r="N10" s="246"/>
      <c r="O10" s="398"/>
      <c r="P10" s="246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/>
      <c r="AJ10" s="246"/>
      <c r="AK10" s="246"/>
      <c r="AL10" s="246"/>
      <c r="AM10" s="246"/>
      <c r="AN10" s="246"/>
      <c r="AO10" s="246"/>
      <c r="AP10" s="246"/>
      <c r="AQ10" s="246"/>
      <c r="AR10" s="246"/>
      <c r="AS10" s="246"/>
      <c r="AT10" s="246"/>
      <c r="AU10" s="246"/>
      <c r="AV10" s="246"/>
      <c r="AW10" s="246"/>
      <c r="AX10" s="246"/>
      <c r="AY10" s="246"/>
      <c r="AZ10" s="246"/>
      <c r="BA10" s="246"/>
      <c r="BB10" s="246"/>
      <c r="BC10" s="246"/>
      <c r="BD10" s="246"/>
      <c r="BE10" s="246"/>
      <c r="BF10" s="246"/>
      <c r="BG10" s="246"/>
      <c r="BH10" s="246"/>
      <c r="BI10" s="246"/>
      <c r="BJ10" s="246"/>
      <c r="BK10" s="246"/>
      <c r="BL10" s="246"/>
      <c r="BM10" s="246"/>
      <c r="BN10" s="246"/>
      <c r="BO10" s="246"/>
      <c r="BP10" s="246"/>
      <c r="BQ10" s="246"/>
      <c r="BR10" s="246"/>
      <c r="BS10" s="246"/>
      <c r="BT10" s="246"/>
      <c r="BU10" s="246"/>
      <c r="BV10" s="246"/>
      <c r="BW10" s="246"/>
      <c r="BX10" s="246"/>
      <c r="BY10" s="246"/>
      <c r="BZ10" s="246"/>
      <c r="CA10" s="246"/>
      <c r="CB10" s="246"/>
      <c r="CC10" s="246"/>
      <c r="CD10" s="246"/>
      <c r="CE10" s="246"/>
      <c r="CF10" s="246"/>
      <c r="CG10" s="246"/>
      <c r="CH10" s="246"/>
      <c r="CI10" s="246"/>
      <c r="CJ10" s="246"/>
      <c r="CK10" s="246"/>
      <c r="CL10" s="246"/>
      <c r="CM10" s="246"/>
      <c r="CN10" s="246"/>
      <c r="CO10" s="246"/>
      <c r="CP10" s="246"/>
      <c r="CQ10" s="246"/>
      <c r="CR10" s="246"/>
      <c r="CS10" s="246"/>
      <c r="CT10" s="246"/>
      <c r="CU10" s="246"/>
      <c r="CV10" s="246"/>
      <c r="CW10" s="246"/>
      <c r="CX10" s="246"/>
      <c r="CY10" s="246"/>
      <c r="CZ10" s="246"/>
      <c r="DA10" s="246"/>
      <c r="DB10" s="246"/>
      <c r="DC10" s="246"/>
      <c r="DD10" s="246"/>
      <c r="DE10" s="246"/>
      <c r="DF10" s="246"/>
      <c r="DG10" s="246"/>
      <c r="DH10" s="246"/>
      <c r="DI10" s="246"/>
      <c r="DJ10" s="246"/>
      <c r="DK10" s="246"/>
      <c r="DL10" s="246"/>
      <c r="DM10" s="246"/>
      <c r="DN10" s="246"/>
      <c r="DO10" s="246"/>
      <c r="DP10" s="246"/>
      <c r="DQ10" s="246"/>
      <c r="DR10" s="246"/>
      <c r="DS10" s="246"/>
      <c r="DT10" s="246"/>
      <c r="DU10" s="246"/>
      <c r="DV10" s="246"/>
      <c r="DW10" s="246"/>
      <c r="DX10" s="246"/>
      <c r="DY10" s="246"/>
      <c r="DZ10" s="246"/>
      <c r="EA10" s="246"/>
    </row>
    <row r="11" spans="1:131" s="241" customFormat="1" ht="30" customHeight="1" x14ac:dyDescent="0.15">
      <c r="A11" s="282"/>
      <c r="B11" s="283" t="s">
        <v>179</v>
      </c>
      <c r="C11" s="289"/>
      <c r="D11" s="375">
        <f>D12</f>
        <v>242446329</v>
      </c>
      <c r="E11" s="375">
        <f>E12</f>
        <v>242446329</v>
      </c>
      <c r="F11" s="449">
        <f t="shared" si="0"/>
        <v>0</v>
      </c>
      <c r="G11" s="424"/>
      <c r="H11" s="295"/>
      <c r="I11" s="285" t="s">
        <v>209</v>
      </c>
      <c r="J11" s="296">
        <v>348968000</v>
      </c>
      <c r="K11" s="297">
        <v>299568090</v>
      </c>
      <c r="L11" s="323">
        <f t="shared" si="1"/>
        <v>49399910</v>
      </c>
      <c r="M11" s="245"/>
      <c r="N11" s="245"/>
      <c r="O11" s="245"/>
      <c r="P11" s="245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/>
      <c r="AJ11" s="245"/>
      <c r="AK11" s="245"/>
      <c r="AL11" s="245"/>
      <c r="AM11" s="245"/>
      <c r="AN11" s="245"/>
      <c r="AO11" s="245"/>
      <c r="AP11" s="245"/>
      <c r="AQ11" s="245"/>
      <c r="AR11" s="245"/>
      <c r="AS11" s="245"/>
      <c r="AT11" s="245"/>
      <c r="AU11" s="245"/>
      <c r="AV11" s="245"/>
      <c r="AW11" s="245"/>
      <c r="AX11" s="245"/>
      <c r="AY11" s="245"/>
      <c r="AZ11" s="245"/>
      <c r="BA11" s="245"/>
      <c r="BB11" s="245"/>
      <c r="BC11" s="245"/>
      <c r="BD11" s="245"/>
      <c r="BE11" s="245"/>
      <c r="BF11" s="245"/>
      <c r="BG11" s="245"/>
      <c r="BH11" s="245"/>
      <c r="BI11" s="245"/>
      <c r="BJ11" s="245"/>
      <c r="BK11" s="245"/>
      <c r="BL11" s="245"/>
      <c r="BM11" s="245"/>
      <c r="BN11" s="245"/>
      <c r="BO11" s="245"/>
      <c r="BP11" s="245"/>
      <c r="BQ11" s="245"/>
      <c r="BR11" s="245"/>
      <c r="BS11" s="245"/>
      <c r="BT11" s="245"/>
      <c r="BU11" s="245"/>
      <c r="BV11" s="245"/>
      <c r="BW11" s="245"/>
      <c r="BX11" s="245"/>
      <c r="BY11" s="245"/>
      <c r="BZ11" s="245"/>
      <c r="CA11" s="245"/>
      <c r="CB11" s="245"/>
      <c r="CC11" s="245"/>
      <c r="CD11" s="245"/>
      <c r="CE11" s="245"/>
      <c r="CF11" s="245"/>
      <c r="CG11" s="245"/>
      <c r="CH11" s="245"/>
      <c r="CI11" s="245"/>
      <c r="CJ11" s="245"/>
      <c r="CK11" s="245"/>
      <c r="CL11" s="245"/>
      <c r="CM11" s="245"/>
      <c r="CN11" s="245"/>
      <c r="CO11" s="245"/>
      <c r="CP11" s="245"/>
      <c r="CQ11" s="245"/>
      <c r="CR11" s="245"/>
      <c r="CS11" s="245"/>
      <c r="CT11" s="245"/>
      <c r="CU11" s="245"/>
      <c r="CV11" s="245"/>
      <c r="CW11" s="245"/>
      <c r="CX11" s="245"/>
      <c r="CY11" s="245"/>
      <c r="CZ11" s="245"/>
      <c r="DA11" s="245"/>
      <c r="DB11" s="245"/>
      <c r="DC11" s="245"/>
      <c r="DD11" s="245"/>
      <c r="DE11" s="245"/>
      <c r="DF11" s="245"/>
      <c r="DG11" s="245"/>
      <c r="DH11" s="245"/>
      <c r="DI11" s="245"/>
      <c r="DJ11" s="245"/>
      <c r="DK11" s="245"/>
      <c r="DL11" s="245"/>
      <c r="DM11" s="245"/>
      <c r="DN11" s="245"/>
      <c r="DO11" s="245"/>
      <c r="DP11" s="245"/>
      <c r="DQ11" s="245"/>
      <c r="DR11" s="245"/>
      <c r="DS11" s="245"/>
      <c r="DT11" s="245"/>
      <c r="DU11" s="245"/>
      <c r="DV11" s="245"/>
      <c r="DW11" s="245"/>
      <c r="DX11" s="245"/>
      <c r="DY11" s="245"/>
      <c r="DZ11" s="245"/>
      <c r="EA11" s="245"/>
    </row>
    <row r="12" spans="1:131" s="241" customFormat="1" ht="30" customHeight="1" x14ac:dyDescent="0.15">
      <c r="A12" s="288"/>
      <c r="B12" s="288"/>
      <c r="C12" s="284" t="s">
        <v>207</v>
      </c>
      <c r="D12" s="362">
        <v>242446329</v>
      </c>
      <c r="E12" s="362">
        <v>242446329</v>
      </c>
      <c r="F12" s="450">
        <f t="shared" si="0"/>
        <v>0</v>
      </c>
      <c r="G12" s="424"/>
      <c r="H12" s="295"/>
      <c r="I12" s="285" t="s">
        <v>210</v>
      </c>
      <c r="J12" s="287">
        <v>378885000</v>
      </c>
      <c r="K12" s="298">
        <v>292367550</v>
      </c>
      <c r="L12" s="323">
        <f t="shared" si="1"/>
        <v>86517450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/>
      <c r="AJ12" s="245"/>
      <c r="AK12" s="245"/>
      <c r="AL12" s="245"/>
      <c r="AM12" s="245"/>
      <c r="AN12" s="245"/>
      <c r="AO12" s="245"/>
      <c r="AP12" s="245"/>
      <c r="AQ12" s="245"/>
      <c r="AR12" s="245"/>
      <c r="AS12" s="245"/>
      <c r="AT12" s="245"/>
      <c r="AU12" s="245"/>
      <c r="AV12" s="245"/>
      <c r="AW12" s="245"/>
      <c r="AX12" s="245"/>
      <c r="AY12" s="245"/>
      <c r="AZ12" s="245"/>
      <c r="BA12" s="245"/>
      <c r="BB12" s="245"/>
      <c r="BC12" s="245"/>
      <c r="BD12" s="245"/>
      <c r="BE12" s="245"/>
      <c r="BF12" s="245"/>
      <c r="BG12" s="245"/>
      <c r="BH12" s="245"/>
      <c r="BI12" s="245"/>
      <c r="BJ12" s="245"/>
      <c r="BK12" s="245"/>
      <c r="BL12" s="245"/>
      <c r="BM12" s="245"/>
      <c r="BN12" s="245"/>
      <c r="BO12" s="245"/>
      <c r="BP12" s="245"/>
      <c r="BQ12" s="245"/>
      <c r="BR12" s="245"/>
      <c r="BS12" s="245"/>
      <c r="BT12" s="245"/>
      <c r="BU12" s="245"/>
      <c r="BV12" s="245"/>
      <c r="BW12" s="245"/>
      <c r="BX12" s="245"/>
      <c r="BY12" s="245"/>
      <c r="BZ12" s="245"/>
      <c r="CA12" s="245"/>
      <c r="CB12" s="245"/>
      <c r="CC12" s="245"/>
      <c r="CD12" s="245"/>
      <c r="CE12" s="245"/>
      <c r="CF12" s="245"/>
      <c r="CG12" s="245"/>
      <c r="CH12" s="245"/>
      <c r="CI12" s="245"/>
      <c r="CJ12" s="245"/>
      <c r="CK12" s="245"/>
      <c r="CL12" s="245"/>
      <c r="CM12" s="245"/>
      <c r="CN12" s="245"/>
      <c r="CO12" s="245"/>
      <c r="CP12" s="245"/>
      <c r="CQ12" s="245"/>
      <c r="CR12" s="245"/>
      <c r="CS12" s="245"/>
      <c r="CT12" s="245"/>
      <c r="CU12" s="245"/>
      <c r="CV12" s="245"/>
      <c r="CW12" s="245"/>
      <c r="CX12" s="245"/>
      <c r="CY12" s="245"/>
      <c r="CZ12" s="245"/>
      <c r="DA12" s="245"/>
      <c r="DB12" s="245"/>
      <c r="DC12" s="245"/>
      <c r="DD12" s="245"/>
      <c r="DE12" s="245"/>
      <c r="DF12" s="245"/>
      <c r="DG12" s="245"/>
      <c r="DH12" s="245"/>
      <c r="DI12" s="245"/>
      <c r="DJ12" s="245"/>
      <c r="DK12" s="245"/>
      <c r="DL12" s="245"/>
      <c r="DM12" s="245"/>
      <c r="DN12" s="245"/>
      <c r="DO12" s="245"/>
      <c r="DP12" s="245"/>
      <c r="DQ12" s="245"/>
      <c r="DR12" s="245"/>
      <c r="DS12" s="245"/>
      <c r="DT12" s="245"/>
      <c r="DU12" s="245"/>
      <c r="DV12" s="245"/>
      <c r="DW12" s="245"/>
      <c r="DX12" s="245"/>
      <c r="DY12" s="245"/>
      <c r="DZ12" s="245"/>
      <c r="EA12" s="245"/>
    </row>
    <row r="13" spans="1:131" s="241" customFormat="1" ht="30" customHeight="1" x14ac:dyDescent="0.15">
      <c r="A13" s="299" t="s">
        <v>180</v>
      </c>
      <c r="B13" s="294"/>
      <c r="C13" s="289"/>
      <c r="D13" s="374">
        <f>SUM(D14)</f>
        <v>11240000</v>
      </c>
      <c r="E13" s="374">
        <f>E14</f>
        <v>1577205</v>
      </c>
      <c r="F13" s="449">
        <f t="shared" si="0"/>
        <v>9662795</v>
      </c>
      <c r="G13" s="424"/>
      <c r="H13" s="285" t="s">
        <v>181</v>
      </c>
      <c r="I13" s="286"/>
      <c r="J13" s="376">
        <f>SUM(J14:J15)</f>
        <v>4440000</v>
      </c>
      <c r="K13" s="376">
        <f>SUM(K14:K15)</f>
        <v>3745140</v>
      </c>
      <c r="L13" s="377">
        <f>J13-K13</f>
        <v>694860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  <c r="AA13" s="245"/>
      <c r="AB13" s="245"/>
      <c r="AC13" s="245"/>
      <c r="AD13" s="245"/>
      <c r="AE13" s="245"/>
      <c r="AF13" s="245"/>
      <c r="AG13" s="245"/>
      <c r="AH13" s="245"/>
      <c r="AI13" s="245"/>
      <c r="AJ13" s="245"/>
      <c r="AK13" s="245"/>
      <c r="AL13" s="245"/>
      <c r="AM13" s="245"/>
      <c r="AN13" s="245"/>
      <c r="AO13" s="245"/>
      <c r="AP13" s="245"/>
      <c r="AQ13" s="245"/>
      <c r="AR13" s="245"/>
      <c r="AS13" s="245"/>
      <c r="AT13" s="245"/>
      <c r="AU13" s="245"/>
      <c r="AV13" s="245"/>
      <c r="AW13" s="245"/>
      <c r="AX13" s="245"/>
      <c r="AY13" s="245"/>
      <c r="AZ13" s="245"/>
      <c r="BA13" s="245"/>
      <c r="BB13" s="245"/>
      <c r="BC13" s="245"/>
      <c r="BD13" s="245"/>
      <c r="BE13" s="245"/>
      <c r="BF13" s="245"/>
      <c r="BG13" s="245"/>
      <c r="BH13" s="245"/>
      <c r="BI13" s="245"/>
      <c r="BJ13" s="245"/>
      <c r="BK13" s="245"/>
      <c r="BL13" s="245"/>
      <c r="BM13" s="245"/>
      <c r="BN13" s="245"/>
      <c r="BO13" s="245"/>
      <c r="BP13" s="245"/>
      <c r="BQ13" s="245"/>
      <c r="BR13" s="245"/>
      <c r="BS13" s="245"/>
      <c r="BT13" s="245"/>
      <c r="BU13" s="245"/>
      <c r="BV13" s="245"/>
      <c r="BW13" s="245"/>
      <c r="BX13" s="245"/>
      <c r="BY13" s="245"/>
      <c r="BZ13" s="245"/>
      <c r="CA13" s="245"/>
      <c r="CB13" s="245"/>
      <c r="CC13" s="245"/>
      <c r="CD13" s="245"/>
      <c r="CE13" s="245"/>
      <c r="CF13" s="245"/>
      <c r="CG13" s="245"/>
      <c r="CH13" s="245"/>
      <c r="CI13" s="245"/>
      <c r="CJ13" s="245"/>
      <c r="CK13" s="245"/>
      <c r="CL13" s="245"/>
      <c r="CM13" s="245"/>
      <c r="CN13" s="245"/>
      <c r="CO13" s="245"/>
      <c r="CP13" s="245"/>
      <c r="CQ13" s="245"/>
      <c r="CR13" s="245"/>
      <c r="CS13" s="245"/>
      <c r="CT13" s="245"/>
      <c r="CU13" s="245"/>
      <c r="CV13" s="245"/>
      <c r="CW13" s="245"/>
      <c r="CX13" s="245"/>
      <c r="CY13" s="245"/>
      <c r="CZ13" s="245"/>
      <c r="DA13" s="245"/>
      <c r="DB13" s="245"/>
      <c r="DC13" s="245"/>
      <c r="DD13" s="245"/>
      <c r="DE13" s="245"/>
      <c r="DF13" s="245"/>
      <c r="DG13" s="245"/>
      <c r="DH13" s="245"/>
      <c r="DI13" s="245"/>
      <c r="DJ13" s="245"/>
      <c r="DK13" s="245"/>
      <c r="DL13" s="245"/>
      <c r="DM13" s="245"/>
      <c r="DN13" s="245"/>
      <c r="DO13" s="245"/>
      <c r="DP13" s="245"/>
      <c r="DQ13" s="245"/>
      <c r="DR13" s="245"/>
      <c r="DS13" s="245"/>
      <c r="DT13" s="245"/>
      <c r="DU13" s="245"/>
      <c r="DV13" s="245"/>
      <c r="DW13" s="245"/>
      <c r="DX13" s="245"/>
      <c r="DY13" s="245"/>
      <c r="DZ13" s="245"/>
      <c r="EA13" s="245"/>
    </row>
    <row r="14" spans="1:131" s="250" customFormat="1" ht="30" customHeight="1" x14ac:dyDescent="0.15">
      <c r="A14" s="300"/>
      <c r="B14" s="285" t="s">
        <v>180</v>
      </c>
      <c r="C14" s="284"/>
      <c r="D14" s="375">
        <f>D15+D16</f>
        <v>11240000</v>
      </c>
      <c r="E14" s="375">
        <f>SUM(E15:E16)</f>
        <v>1577205</v>
      </c>
      <c r="F14" s="449">
        <f t="shared" si="0"/>
        <v>9662795</v>
      </c>
      <c r="G14" s="424"/>
      <c r="H14" s="290"/>
      <c r="I14" s="285" t="s">
        <v>251</v>
      </c>
      <c r="J14" s="287"/>
      <c r="K14" s="298"/>
      <c r="L14" s="323">
        <f>J14-K14</f>
        <v>0</v>
      </c>
      <c r="M14" s="248"/>
      <c r="N14" s="248"/>
      <c r="O14" s="248"/>
      <c r="P14" s="248"/>
      <c r="Q14" s="248"/>
      <c r="R14" s="248"/>
      <c r="S14" s="248"/>
      <c r="T14" s="248"/>
      <c r="U14" s="248"/>
      <c r="V14" s="248"/>
      <c r="W14" s="248"/>
      <c r="X14" s="248"/>
      <c r="Y14" s="248"/>
      <c r="Z14" s="248"/>
      <c r="AA14" s="248"/>
      <c r="AB14" s="248"/>
      <c r="AC14" s="248"/>
      <c r="AD14" s="248"/>
      <c r="AE14" s="248"/>
      <c r="AF14" s="248"/>
      <c r="AG14" s="248"/>
      <c r="AH14" s="248"/>
      <c r="AI14" s="248"/>
      <c r="AJ14" s="248"/>
      <c r="AK14" s="248"/>
      <c r="AL14" s="248"/>
      <c r="AM14" s="248"/>
      <c r="AN14" s="248"/>
      <c r="AO14" s="248"/>
      <c r="AP14" s="248"/>
      <c r="AQ14" s="248"/>
      <c r="AR14" s="248"/>
      <c r="AS14" s="248"/>
      <c r="AT14" s="248"/>
      <c r="AU14" s="248"/>
      <c r="AV14" s="248"/>
      <c r="AW14" s="248"/>
      <c r="AX14" s="248"/>
      <c r="AY14" s="248"/>
      <c r="AZ14" s="248"/>
      <c r="BA14" s="248"/>
      <c r="BB14" s="249"/>
      <c r="BC14" s="249"/>
      <c r="BD14" s="249"/>
      <c r="BE14" s="249"/>
      <c r="BF14" s="249"/>
      <c r="BG14" s="249"/>
      <c r="BH14" s="249"/>
      <c r="BI14" s="249"/>
      <c r="BJ14" s="249"/>
      <c r="BK14" s="249"/>
      <c r="BL14" s="249"/>
      <c r="BM14" s="249"/>
      <c r="BN14" s="249"/>
      <c r="BO14" s="249"/>
      <c r="BP14" s="249"/>
      <c r="BQ14" s="249"/>
      <c r="BR14" s="249"/>
      <c r="BS14" s="249"/>
      <c r="BT14" s="249"/>
      <c r="BU14" s="249"/>
      <c r="BV14" s="249"/>
      <c r="BW14" s="249"/>
      <c r="BX14" s="249"/>
      <c r="BY14" s="249"/>
      <c r="BZ14" s="249"/>
      <c r="CA14" s="249"/>
      <c r="CB14" s="249"/>
      <c r="CC14" s="249"/>
      <c r="CD14" s="249"/>
      <c r="CE14" s="249"/>
      <c r="CF14" s="249"/>
      <c r="CG14" s="249"/>
      <c r="CH14" s="249"/>
      <c r="CI14" s="249"/>
      <c r="CJ14" s="249"/>
      <c r="CK14" s="249"/>
      <c r="CL14" s="249"/>
      <c r="CM14" s="249"/>
      <c r="CN14" s="249"/>
      <c r="CO14" s="249"/>
      <c r="CP14" s="249"/>
      <c r="CQ14" s="249"/>
      <c r="CR14" s="249"/>
      <c r="CS14" s="249"/>
      <c r="CT14" s="249"/>
      <c r="CU14" s="249"/>
      <c r="CV14" s="249"/>
      <c r="CW14" s="249"/>
      <c r="CX14" s="249"/>
      <c r="CY14" s="249"/>
      <c r="CZ14" s="249"/>
      <c r="DA14" s="249"/>
      <c r="DB14" s="249"/>
      <c r="DC14" s="249"/>
      <c r="DD14" s="249"/>
      <c r="DE14" s="249"/>
      <c r="DF14" s="249"/>
      <c r="DG14" s="249"/>
      <c r="DH14" s="249"/>
      <c r="DI14" s="249"/>
      <c r="DJ14" s="249"/>
      <c r="DK14" s="249"/>
      <c r="DL14" s="249"/>
      <c r="DM14" s="249"/>
      <c r="DN14" s="249"/>
      <c r="DO14" s="249"/>
      <c r="DP14" s="249"/>
      <c r="DQ14" s="249"/>
      <c r="DR14" s="249"/>
      <c r="DS14" s="249"/>
      <c r="DT14" s="249"/>
      <c r="DU14" s="249"/>
      <c r="DV14" s="249"/>
      <c r="DW14" s="249"/>
      <c r="DX14" s="249"/>
      <c r="DY14" s="249"/>
      <c r="DZ14" s="249"/>
      <c r="EA14" s="249"/>
    </row>
    <row r="15" spans="1:131" s="250" customFormat="1" ht="30" customHeight="1" x14ac:dyDescent="0.15">
      <c r="A15" s="300"/>
      <c r="B15" s="282"/>
      <c r="C15" s="284" t="s">
        <v>206</v>
      </c>
      <c r="D15" s="362">
        <v>140000</v>
      </c>
      <c r="E15" s="362">
        <v>180012</v>
      </c>
      <c r="F15" s="450">
        <f t="shared" si="0"/>
        <v>-40012</v>
      </c>
      <c r="G15" s="424"/>
      <c r="H15" s="295"/>
      <c r="I15" s="285" t="s">
        <v>252</v>
      </c>
      <c r="J15" s="287">
        <v>4440000</v>
      </c>
      <c r="K15" s="448">
        <v>3745140</v>
      </c>
      <c r="L15" s="323">
        <f>J15-K15</f>
        <v>694860</v>
      </c>
      <c r="M15" s="248"/>
      <c r="N15" s="248"/>
      <c r="O15" s="248"/>
      <c r="P15" s="248"/>
      <c r="Q15" s="248"/>
      <c r="R15" s="248"/>
      <c r="S15" s="248"/>
      <c r="T15" s="248"/>
      <c r="U15" s="248"/>
      <c r="V15" s="248"/>
      <c r="W15" s="248"/>
      <c r="X15" s="248"/>
      <c r="Y15" s="248"/>
      <c r="Z15" s="248"/>
      <c r="AA15" s="248"/>
      <c r="AB15" s="248"/>
      <c r="AC15" s="248"/>
      <c r="AD15" s="248"/>
      <c r="AE15" s="248"/>
      <c r="AF15" s="248"/>
      <c r="AG15" s="248"/>
      <c r="AH15" s="248"/>
      <c r="AI15" s="248"/>
      <c r="AJ15" s="248"/>
      <c r="AK15" s="248"/>
      <c r="AL15" s="248"/>
      <c r="AM15" s="248"/>
      <c r="AN15" s="248"/>
      <c r="AO15" s="248"/>
      <c r="AP15" s="248"/>
      <c r="AQ15" s="248"/>
      <c r="AR15" s="248"/>
      <c r="AS15" s="248"/>
      <c r="AT15" s="248"/>
      <c r="AU15" s="248"/>
      <c r="AV15" s="248"/>
      <c r="AW15" s="248"/>
      <c r="AX15" s="248"/>
      <c r="AY15" s="248"/>
      <c r="AZ15" s="248"/>
      <c r="BA15" s="248"/>
      <c r="BB15" s="249"/>
      <c r="BC15" s="249"/>
      <c r="BD15" s="249"/>
      <c r="BE15" s="249"/>
      <c r="BF15" s="249"/>
      <c r="BG15" s="249"/>
      <c r="BH15" s="249"/>
      <c r="BI15" s="249"/>
      <c r="BJ15" s="249"/>
      <c r="BK15" s="249"/>
      <c r="BL15" s="249"/>
      <c r="BM15" s="249"/>
      <c r="BN15" s="249"/>
      <c r="BO15" s="249"/>
      <c r="BP15" s="249"/>
      <c r="BQ15" s="249"/>
      <c r="BR15" s="249"/>
      <c r="BS15" s="249"/>
      <c r="BT15" s="249"/>
      <c r="BU15" s="249"/>
      <c r="BV15" s="249"/>
      <c r="BW15" s="249"/>
      <c r="BX15" s="249"/>
      <c r="BY15" s="249"/>
      <c r="BZ15" s="249"/>
      <c r="CA15" s="249"/>
      <c r="CB15" s="249"/>
      <c r="CC15" s="249"/>
      <c r="CD15" s="249"/>
      <c r="CE15" s="249"/>
      <c r="CF15" s="249"/>
      <c r="CG15" s="249"/>
      <c r="CH15" s="249"/>
      <c r="CI15" s="249"/>
      <c r="CJ15" s="249"/>
      <c r="CK15" s="249"/>
      <c r="CL15" s="249"/>
      <c r="CM15" s="249"/>
      <c r="CN15" s="249"/>
      <c r="CO15" s="249"/>
      <c r="CP15" s="249"/>
      <c r="CQ15" s="249"/>
      <c r="CR15" s="249"/>
      <c r="CS15" s="249"/>
      <c r="CT15" s="249"/>
      <c r="CU15" s="249"/>
      <c r="CV15" s="249"/>
      <c r="CW15" s="249"/>
      <c r="CX15" s="249"/>
      <c r="CY15" s="249"/>
      <c r="CZ15" s="249"/>
      <c r="DA15" s="249"/>
      <c r="DB15" s="249"/>
      <c r="DC15" s="249"/>
      <c r="DD15" s="249"/>
      <c r="DE15" s="249"/>
      <c r="DF15" s="249"/>
      <c r="DG15" s="249"/>
      <c r="DH15" s="249"/>
      <c r="DI15" s="249"/>
      <c r="DJ15" s="249"/>
      <c r="DK15" s="249"/>
      <c r="DL15" s="249"/>
      <c r="DM15" s="249"/>
      <c r="DN15" s="249"/>
      <c r="DO15" s="249"/>
      <c r="DP15" s="249"/>
      <c r="DQ15" s="249"/>
      <c r="DR15" s="249"/>
      <c r="DS15" s="249"/>
      <c r="DT15" s="249"/>
      <c r="DU15" s="249"/>
      <c r="DV15" s="249"/>
      <c r="DW15" s="249"/>
      <c r="DX15" s="249"/>
      <c r="DY15" s="249"/>
      <c r="DZ15" s="249"/>
      <c r="EA15" s="249"/>
    </row>
    <row r="16" spans="1:131" s="250" customFormat="1" ht="30" customHeight="1" x14ac:dyDescent="0.15">
      <c r="A16" s="451"/>
      <c r="B16" s="288"/>
      <c r="C16" s="284" t="s">
        <v>261</v>
      </c>
      <c r="D16" s="362">
        <v>11100000</v>
      </c>
      <c r="E16" s="362">
        <v>1397193</v>
      </c>
      <c r="F16" s="450">
        <f t="shared" si="0"/>
        <v>9702807</v>
      </c>
      <c r="G16" s="424"/>
      <c r="H16" s="285" t="s">
        <v>182</v>
      </c>
      <c r="I16" s="286"/>
      <c r="J16" s="376">
        <f>SUM(J17:J22)</f>
        <v>74675800</v>
      </c>
      <c r="K16" s="376">
        <f t="shared" ref="K16" si="2">SUM(K17:K22)</f>
        <v>63851238</v>
      </c>
      <c r="L16" s="377">
        <f>J16-K16</f>
        <v>10824562</v>
      </c>
      <c r="M16" s="248"/>
      <c r="N16" s="248"/>
      <c r="O16" s="248"/>
      <c r="P16" s="248"/>
      <c r="Q16" s="248"/>
      <c r="R16" s="248"/>
      <c r="S16" s="248"/>
      <c r="T16" s="248"/>
      <c r="U16" s="248"/>
      <c r="V16" s="248"/>
      <c r="W16" s="248"/>
      <c r="X16" s="248"/>
      <c r="Y16" s="248"/>
      <c r="Z16" s="248"/>
      <c r="AA16" s="248"/>
      <c r="AB16" s="248"/>
      <c r="AC16" s="248"/>
      <c r="AD16" s="248"/>
      <c r="AE16" s="248"/>
      <c r="AF16" s="248"/>
      <c r="AG16" s="248"/>
      <c r="AH16" s="248"/>
      <c r="AI16" s="248"/>
      <c r="AJ16" s="248"/>
      <c r="AK16" s="248"/>
      <c r="AL16" s="248"/>
      <c r="AM16" s="248"/>
      <c r="AN16" s="248"/>
      <c r="AO16" s="248"/>
      <c r="AP16" s="248"/>
      <c r="AQ16" s="248"/>
      <c r="AR16" s="248"/>
      <c r="AS16" s="248"/>
      <c r="AT16" s="248"/>
      <c r="AU16" s="248"/>
      <c r="AV16" s="248"/>
      <c r="AW16" s="248"/>
      <c r="AX16" s="248"/>
      <c r="AY16" s="248"/>
      <c r="AZ16" s="248"/>
      <c r="BA16" s="248"/>
      <c r="BB16" s="249"/>
      <c r="BC16" s="249"/>
      <c r="BD16" s="249"/>
      <c r="BE16" s="249"/>
      <c r="BF16" s="249"/>
      <c r="BG16" s="249"/>
      <c r="BH16" s="249"/>
      <c r="BI16" s="249"/>
      <c r="BJ16" s="249"/>
      <c r="BK16" s="249"/>
      <c r="BL16" s="249"/>
      <c r="BM16" s="249"/>
      <c r="BN16" s="249"/>
      <c r="BO16" s="249"/>
      <c r="BP16" s="249"/>
      <c r="BQ16" s="249"/>
      <c r="BR16" s="249"/>
      <c r="BS16" s="249"/>
      <c r="BT16" s="249"/>
      <c r="BU16" s="249"/>
      <c r="BV16" s="249"/>
      <c r="BW16" s="249"/>
      <c r="BX16" s="249"/>
      <c r="BY16" s="249"/>
      <c r="BZ16" s="249"/>
      <c r="CA16" s="249"/>
      <c r="CB16" s="249"/>
      <c r="CC16" s="249"/>
      <c r="CD16" s="249"/>
      <c r="CE16" s="249"/>
      <c r="CF16" s="249"/>
      <c r="CG16" s="249"/>
      <c r="CH16" s="249"/>
      <c r="CI16" s="249"/>
      <c r="CJ16" s="249"/>
      <c r="CK16" s="249"/>
      <c r="CL16" s="249"/>
      <c r="CM16" s="249"/>
      <c r="CN16" s="249"/>
      <c r="CO16" s="249"/>
      <c r="CP16" s="249"/>
      <c r="CQ16" s="249"/>
      <c r="CR16" s="249"/>
      <c r="CS16" s="249"/>
      <c r="CT16" s="249"/>
      <c r="CU16" s="249"/>
      <c r="CV16" s="249"/>
      <c r="CW16" s="249"/>
      <c r="CX16" s="249"/>
      <c r="CY16" s="249"/>
      <c r="CZ16" s="249"/>
      <c r="DA16" s="249"/>
      <c r="DB16" s="249"/>
      <c r="DC16" s="249"/>
      <c r="DD16" s="249"/>
      <c r="DE16" s="249"/>
      <c r="DF16" s="249"/>
      <c r="DG16" s="249"/>
      <c r="DH16" s="249"/>
      <c r="DI16" s="249"/>
      <c r="DJ16" s="249"/>
      <c r="DK16" s="249"/>
      <c r="DL16" s="249"/>
      <c r="DM16" s="249"/>
      <c r="DN16" s="249"/>
      <c r="DO16" s="249"/>
      <c r="DP16" s="249"/>
      <c r="DQ16" s="249"/>
      <c r="DR16" s="249"/>
      <c r="DS16" s="249"/>
      <c r="DT16" s="249"/>
      <c r="DU16" s="249"/>
      <c r="DV16" s="249"/>
      <c r="DW16" s="249"/>
      <c r="DX16" s="249"/>
      <c r="DY16" s="249"/>
      <c r="DZ16" s="249"/>
      <c r="EA16" s="249"/>
    </row>
    <row r="17" spans="1:131" s="250" customFormat="1" ht="30" customHeight="1" x14ac:dyDescent="0.15">
      <c r="A17" s="301"/>
      <c r="B17" s="301"/>
      <c r="C17" s="301"/>
      <c r="D17" s="302"/>
      <c r="E17" s="302"/>
      <c r="F17" s="318"/>
      <c r="G17" s="424"/>
      <c r="H17" s="303"/>
      <c r="I17" s="304" t="s">
        <v>183</v>
      </c>
      <c r="J17" s="287">
        <v>1200000</v>
      </c>
      <c r="K17" s="298">
        <v>300000</v>
      </c>
      <c r="L17" s="323">
        <f>J17-K17</f>
        <v>900000</v>
      </c>
      <c r="M17" s="248"/>
      <c r="N17" s="248"/>
      <c r="O17" s="248"/>
      <c r="P17" s="248"/>
      <c r="Q17" s="248"/>
      <c r="R17" s="248"/>
      <c r="S17" s="248"/>
      <c r="T17" s="248"/>
      <c r="U17" s="248"/>
      <c r="V17" s="248"/>
      <c r="W17" s="248"/>
      <c r="X17" s="248"/>
      <c r="Y17" s="248"/>
      <c r="Z17" s="248"/>
      <c r="AA17" s="248"/>
      <c r="AB17" s="248"/>
      <c r="AC17" s="248"/>
      <c r="AD17" s="248"/>
      <c r="AE17" s="248"/>
      <c r="AF17" s="248"/>
      <c r="AG17" s="248"/>
      <c r="AH17" s="248"/>
      <c r="AI17" s="248"/>
      <c r="AJ17" s="248"/>
      <c r="AK17" s="248"/>
      <c r="AL17" s="248"/>
      <c r="AM17" s="248"/>
      <c r="AN17" s="248"/>
      <c r="AO17" s="248"/>
      <c r="AP17" s="248"/>
      <c r="AQ17" s="248"/>
      <c r="AR17" s="248"/>
      <c r="AS17" s="248"/>
      <c r="AT17" s="248"/>
      <c r="AU17" s="248"/>
      <c r="AV17" s="248"/>
      <c r="AW17" s="248"/>
      <c r="AX17" s="248"/>
      <c r="AY17" s="248"/>
      <c r="AZ17" s="248"/>
      <c r="BA17" s="248"/>
      <c r="BB17" s="249"/>
      <c r="BC17" s="249"/>
      <c r="BD17" s="249"/>
      <c r="BE17" s="249"/>
      <c r="BF17" s="249"/>
      <c r="BG17" s="249"/>
      <c r="BH17" s="249"/>
      <c r="BI17" s="249"/>
      <c r="BJ17" s="249"/>
      <c r="BK17" s="249"/>
      <c r="BL17" s="249"/>
      <c r="BM17" s="249"/>
      <c r="BN17" s="249"/>
      <c r="BO17" s="249"/>
      <c r="BP17" s="249"/>
      <c r="BQ17" s="249"/>
      <c r="BR17" s="249"/>
      <c r="BS17" s="249"/>
      <c r="BT17" s="249"/>
      <c r="BU17" s="249"/>
      <c r="BV17" s="249"/>
      <c r="BW17" s="249"/>
      <c r="BX17" s="249"/>
      <c r="BY17" s="249"/>
      <c r="BZ17" s="249"/>
      <c r="CA17" s="249"/>
      <c r="CB17" s="249"/>
      <c r="CC17" s="249"/>
      <c r="CD17" s="249"/>
      <c r="CE17" s="249"/>
      <c r="CF17" s="249"/>
      <c r="CG17" s="249"/>
      <c r="CH17" s="249"/>
      <c r="CI17" s="249"/>
      <c r="CJ17" s="249"/>
      <c r="CK17" s="249"/>
      <c r="CL17" s="249"/>
      <c r="CM17" s="249"/>
      <c r="CN17" s="249"/>
      <c r="CO17" s="249"/>
      <c r="CP17" s="249"/>
      <c r="CQ17" s="249"/>
      <c r="CR17" s="249"/>
      <c r="CS17" s="249"/>
      <c r="CT17" s="249"/>
      <c r="CU17" s="249"/>
      <c r="CV17" s="249"/>
      <c r="CW17" s="249"/>
      <c r="CX17" s="249"/>
      <c r="CY17" s="249"/>
      <c r="CZ17" s="249"/>
      <c r="DA17" s="249"/>
      <c r="DB17" s="249"/>
      <c r="DC17" s="249"/>
      <c r="DD17" s="249"/>
      <c r="DE17" s="249"/>
      <c r="DF17" s="249"/>
      <c r="DG17" s="249"/>
      <c r="DH17" s="249"/>
      <c r="DI17" s="249"/>
      <c r="DJ17" s="249"/>
      <c r="DK17" s="249"/>
      <c r="DL17" s="249"/>
      <c r="DM17" s="249"/>
      <c r="DN17" s="249"/>
      <c r="DO17" s="249"/>
      <c r="DP17" s="249"/>
      <c r="DQ17" s="249"/>
      <c r="DR17" s="249"/>
      <c r="DS17" s="249"/>
      <c r="DT17" s="249"/>
      <c r="DU17" s="249"/>
      <c r="DV17" s="249"/>
      <c r="DW17" s="249"/>
      <c r="DX17" s="249"/>
      <c r="DY17" s="249"/>
      <c r="DZ17" s="249"/>
      <c r="EA17" s="249"/>
    </row>
    <row r="18" spans="1:131" s="250" customFormat="1" ht="30" customHeight="1" x14ac:dyDescent="0.15">
      <c r="A18" s="301"/>
      <c r="B18" s="301"/>
      <c r="C18" s="301"/>
      <c r="D18" s="302"/>
      <c r="E18" s="302"/>
      <c r="F18" s="318"/>
      <c r="G18" s="424"/>
      <c r="H18" s="305"/>
      <c r="I18" s="306" t="s">
        <v>184</v>
      </c>
      <c r="J18" s="307">
        <v>13824800</v>
      </c>
      <c r="K18" s="298">
        <v>26061220</v>
      </c>
      <c r="L18" s="323">
        <f t="shared" ref="L18:L22" si="3">J18-K18</f>
        <v>-12236420</v>
      </c>
      <c r="M18" s="248"/>
      <c r="N18" s="248"/>
      <c r="O18" s="248"/>
      <c r="P18" s="248"/>
      <c r="Q18" s="248"/>
      <c r="R18" s="248"/>
      <c r="S18" s="248"/>
      <c r="T18" s="248"/>
      <c r="U18" s="248"/>
      <c r="V18" s="248"/>
      <c r="W18" s="248"/>
      <c r="X18" s="248"/>
      <c r="Y18" s="248"/>
      <c r="Z18" s="248"/>
      <c r="AA18" s="248"/>
      <c r="AB18" s="248"/>
      <c r="AC18" s="248"/>
      <c r="AD18" s="248"/>
      <c r="AE18" s="248"/>
      <c r="AF18" s="248"/>
      <c r="AG18" s="248"/>
      <c r="AH18" s="248"/>
      <c r="AI18" s="248"/>
      <c r="AJ18" s="248"/>
      <c r="AK18" s="248"/>
      <c r="AL18" s="248"/>
      <c r="AM18" s="248"/>
      <c r="AN18" s="248"/>
      <c r="AO18" s="248"/>
      <c r="AP18" s="248"/>
      <c r="AQ18" s="248"/>
      <c r="AR18" s="248"/>
      <c r="AS18" s="248"/>
      <c r="AT18" s="248"/>
      <c r="AU18" s="248"/>
      <c r="AV18" s="248"/>
      <c r="AW18" s="248"/>
      <c r="AX18" s="248"/>
      <c r="AY18" s="248"/>
      <c r="AZ18" s="248"/>
      <c r="BA18" s="248"/>
      <c r="BB18" s="249"/>
      <c r="BC18" s="249"/>
      <c r="BD18" s="249"/>
      <c r="BE18" s="249"/>
      <c r="BF18" s="249"/>
      <c r="BG18" s="249"/>
      <c r="BH18" s="249"/>
      <c r="BI18" s="249"/>
      <c r="BJ18" s="249"/>
      <c r="BK18" s="249"/>
      <c r="BL18" s="249"/>
      <c r="BM18" s="249"/>
      <c r="BN18" s="249"/>
      <c r="BO18" s="249"/>
      <c r="BP18" s="249"/>
      <c r="BQ18" s="249"/>
      <c r="BR18" s="249"/>
      <c r="BS18" s="249"/>
      <c r="BT18" s="249"/>
      <c r="BU18" s="249"/>
      <c r="BV18" s="249"/>
      <c r="BW18" s="249"/>
      <c r="BX18" s="249"/>
      <c r="BY18" s="249"/>
      <c r="BZ18" s="249"/>
      <c r="CA18" s="249"/>
      <c r="CB18" s="249"/>
      <c r="CC18" s="249"/>
      <c r="CD18" s="249"/>
      <c r="CE18" s="249"/>
      <c r="CF18" s="249"/>
      <c r="CG18" s="249"/>
      <c r="CH18" s="249"/>
      <c r="CI18" s="249"/>
      <c r="CJ18" s="249"/>
      <c r="CK18" s="249"/>
      <c r="CL18" s="249"/>
      <c r="CM18" s="249"/>
      <c r="CN18" s="249"/>
      <c r="CO18" s="249"/>
      <c r="CP18" s="249"/>
      <c r="CQ18" s="249"/>
      <c r="CR18" s="249"/>
      <c r="CS18" s="249"/>
      <c r="CT18" s="249"/>
      <c r="CU18" s="249"/>
      <c r="CV18" s="249"/>
      <c r="CW18" s="249"/>
      <c r="CX18" s="249"/>
      <c r="CY18" s="249"/>
      <c r="CZ18" s="249"/>
      <c r="DA18" s="249"/>
      <c r="DB18" s="249"/>
      <c r="DC18" s="249"/>
      <c r="DD18" s="249"/>
      <c r="DE18" s="249"/>
      <c r="DF18" s="249"/>
      <c r="DG18" s="249"/>
      <c r="DH18" s="249"/>
      <c r="DI18" s="249"/>
      <c r="DJ18" s="249"/>
      <c r="DK18" s="249"/>
      <c r="DL18" s="249"/>
      <c r="DM18" s="249"/>
      <c r="DN18" s="249"/>
      <c r="DO18" s="249"/>
      <c r="DP18" s="249"/>
      <c r="DQ18" s="249"/>
      <c r="DR18" s="249"/>
      <c r="DS18" s="249"/>
      <c r="DT18" s="249"/>
      <c r="DU18" s="249"/>
      <c r="DV18" s="249"/>
      <c r="DW18" s="249"/>
      <c r="DX18" s="249"/>
      <c r="DY18" s="249"/>
      <c r="DZ18" s="249"/>
      <c r="EA18" s="249"/>
    </row>
    <row r="19" spans="1:131" s="250" customFormat="1" ht="30" customHeight="1" x14ac:dyDescent="0.15">
      <c r="A19" s="301"/>
      <c r="B19" s="301"/>
      <c r="C19" s="308"/>
      <c r="D19" s="302"/>
      <c r="E19" s="302"/>
      <c r="F19" s="318"/>
      <c r="G19" s="425"/>
      <c r="H19" s="305"/>
      <c r="I19" s="304" t="s">
        <v>185</v>
      </c>
      <c r="J19" s="310">
        <v>8066000</v>
      </c>
      <c r="K19" s="310">
        <v>7366940</v>
      </c>
      <c r="L19" s="323">
        <f t="shared" si="3"/>
        <v>699060</v>
      </c>
      <c r="M19" s="248"/>
      <c r="N19" s="248"/>
      <c r="O19" s="248"/>
      <c r="P19" s="248"/>
      <c r="Q19" s="248"/>
      <c r="R19" s="248"/>
      <c r="S19" s="248"/>
      <c r="T19" s="248"/>
      <c r="U19" s="248"/>
      <c r="V19" s="248"/>
      <c r="W19" s="248"/>
      <c r="X19" s="248"/>
      <c r="Y19" s="248"/>
      <c r="Z19" s="248"/>
      <c r="AA19" s="248"/>
      <c r="AB19" s="248"/>
      <c r="AC19" s="248"/>
      <c r="AD19" s="248"/>
      <c r="AE19" s="248"/>
      <c r="AF19" s="248"/>
      <c r="AG19" s="248"/>
      <c r="AH19" s="248"/>
      <c r="AI19" s="248"/>
      <c r="AJ19" s="248"/>
      <c r="AK19" s="248"/>
      <c r="AL19" s="248"/>
      <c r="AM19" s="248"/>
      <c r="AN19" s="248"/>
      <c r="AO19" s="248"/>
      <c r="AP19" s="248"/>
      <c r="AQ19" s="248"/>
      <c r="AR19" s="248"/>
      <c r="AS19" s="248"/>
      <c r="AT19" s="248"/>
      <c r="AU19" s="248"/>
      <c r="AV19" s="248"/>
      <c r="AW19" s="248"/>
      <c r="AX19" s="248"/>
      <c r="AY19" s="248"/>
      <c r="AZ19" s="248"/>
      <c r="BA19" s="248"/>
      <c r="BB19" s="249"/>
      <c r="BC19" s="249"/>
      <c r="BD19" s="249"/>
      <c r="BE19" s="249"/>
      <c r="BF19" s="249"/>
      <c r="BG19" s="249"/>
      <c r="BH19" s="249"/>
      <c r="BI19" s="249"/>
      <c r="BJ19" s="249"/>
      <c r="BK19" s="249"/>
      <c r="BL19" s="249"/>
      <c r="BM19" s="249"/>
      <c r="BN19" s="249"/>
      <c r="BO19" s="249"/>
      <c r="BP19" s="249"/>
      <c r="BQ19" s="249"/>
      <c r="BR19" s="249"/>
      <c r="BS19" s="249"/>
      <c r="BT19" s="249"/>
      <c r="BU19" s="249"/>
      <c r="BV19" s="249"/>
      <c r="BW19" s="249"/>
      <c r="BX19" s="249"/>
      <c r="BY19" s="249"/>
      <c r="BZ19" s="249"/>
      <c r="CA19" s="249"/>
      <c r="CB19" s="249"/>
      <c r="CC19" s="249"/>
      <c r="CD19" s="249"/>
      <c r="CE19" s="249"/>
      <c r="CF19" s="249"/>
      <c r="CG19" s="249"/>
      <c r="CH19" s="249"/>
      <c r="CI19" s="249"/>
      <c r="CJ19" s="249"/>
      <c r="CK19" s="249"/>
      <c r="CL19" s="249"/>
      <c r="CM19" s="249"/>
      <c r="CN19" s="249"/>
      <c r="CO19" s="249"/>
      <c r="CP19" s="249"/>
      <c r="CQ19" s="249"/>
      <c r="CR19" s="249"/>
      <c r="CS19" s="249"/>
      <c r="CT19" s="249"/>
      <c r="CU19" s="249"/>
      <c r="CV19" s="249"/>
      <c r="CW19" s="249"/>
      <c r="CX19" s="249"/>
      <c r="CY19" s="249"/>
      <c r="CZ19" s="249"/>
      <c r="DA19" s="249"/>
      <c r="DB19" s="249"/>
      <c r="DC19" s="249"/>
      <c r="DD19" s="249"/>
      <c r="DE19" s="249"/>
      <c r="DF19" s="249"/>
      <c r="DG19" s="249"/>
      <c r="DH19" s="249"/>
      <c r="DI19" s="249"/>
      <c r="DJ19" s="249"/>
      <c r="DK19" s="249"/>
      <c r="DL19" s="249"/>
      <c r="DM19" s="249"/>
      <c r="DN19" s="249"/>
      <c r="DO19" s="249"/>
      <c r="DP19" s="249"/>
      <c r="DQ19" s="249"/>
      <c r="DR19" s="249"/>
      <c r="DS19" s="249"/>
      <c r="DT19" s="249"/>
      <c r="DU19" s="249"/>
      <c r="DV19" s="249"/>
      <c r="DW19" s="249"/>
      <c r="DX19" s="249"/>
      <c r="DY19" s="249"/>
      <c r="DZ19" s="249"/>
      <c r="EA19" s="249"/>
    </row>
    <row r="20" spans="1:131" s="250" customFormat="1" ht="30" customHeight="1" x14ac:dyDescent="0.15">
      <c r="A20" s="301"/>
      <c r="B20" s="301"/>
      <c r="C20" s="308"/>
      <c r="D20" s="302"/>
      <c r="E20" s="302"/>
      <c r="F20" s="318"/>
      <c r="G20" s="425"/>
      <c r="H20" s="305"/>
      <c r="I20" s="304" t="s">
        <v>186</v>
      </c>
      <c r="J20" s="310">
        <v>4645000</v>
      </c>
      <c r="K20" s="298">
        <v>12575927</v>
      </c>
      <c r="L20" s="323">
        <f t="shared" si="3"/>
        <v>-7930927</v>
      </c>
      <c r="M20" s="248"/>
      <c r="N20" s="248"/>
      <c r="O20" s="248"/>
      <c r="P20" s="248"/>
      <c r="Q20" s="248"/>
      <c r="R20" s="248"/>
      <c r="S20" s="248"/>
      <c r="T20" s="248"/>
      <c r="U20" s="248"/>
      <c r="V20" s="248"/>
      <c r="W20" s="248"/>
      <c r="X20" s="248"/>
      <c r="Y20" s="248"/>
      <c r="Z20" s="248"/>
      <c r="AA20" s="248"/>
      <c r="AB20" s="248"/>
      <c r="AC20" s="248"/>
      <c r="AD20" s="248"/>
      <c r="AE20" s="248"/>
      <c r="AF20" s="248"/>
      <c r="AG20" s="248"/>
      <c r="AH20" s="248"/>
      <c r="AI20" s="248"/>
      <c r="AJ20" s="248"/>
      <c r="AK20" s="248"/>
      <c r="AL20" s="248"/>
      <c r="AM20" s="248"/>
      <c r="AN20" s="248"/>
      <c r="AO20" s="248"/>
      <c r="AP20" s="248"/>
      <c r="AQ20" s="248"/>
      <c r="AR20" s="248"/>
      <c r="AS20" s="248"/>
      <c r="AT20" s="248"/>
      <c r="AU20" s="248"/>
      <c r="AV20" s="248"/>
      <c r="AW20" s="248"/>
      <c r="AX20" s="248"/>
      <c r="AY20" s="248"/>
      <c r="AZ20" s="248"/>
      <c r="BA20" s="248"/>
      <c r="BB20" s="249"/>
      <c r="BC20" s="249"/>
      <c r="BD20" s="249"/>
      <c r="BE20" s="249"/>
      <c r="BF20" s="249"/>
      <c r="BG20" s="249"/>
      <c r="BH20" s="249"/>
      <c r="BI20" s="249"/>
      <c r="BJ20" s="249"/>
      <c r="BK20" s="249"/>
      <c r="BL20" s="249"/>
      <c r="BM20" s="249"/>
      <c r="BN20" s="249"/>
      <c r="BO20" s="249"/>
      <c r="BP20" s="249"/>
      <c r="BQ20" s="249"/>
      <c r="BR20" s="249"/>
      <c r="BS20" s="249"/>
      <c r="BT20" s="249"/>
      <c r="BU20" s="249"/>
      <c r="BV20" s="249"/>
      <c r="BW20" s="249"/>
      <c r="BX20" s="249"/>
      <c r="BY20" s="249"/>
      <c r="BZ20" s="249"/>
      <c r="CA20" s="249"/>
      <c r="CB20" s="249"/>
      <c r="CC20" s="249"/>
      <c r="CD20" s="249"/>
      <c r="CE20" s="249"/>
      <c r="CF20" s="249"/>
      <c r="CG20" s="249"/>
      <c r="CH20" s="249"/>
      <c r="CI20" s="249"/>
      <c r="CJ20" s="249"/>
      <c r="CK20" s="249"/>
      <c r="CL20" s="249"/>
      <c r="CM20" s="249"/>
      <c r="CN20" s="249"/>
      <c r="CO20" s="249"/>
      <c r="CP20" s="249"/>
      <c r="CQ20" s="249"/>
      <c r="CR20" s="249"/>
      <c r="CS20" s="249"/>
      <c r="CT20" s="249"/>
      <c r="CU20" s="249"/>
      <c r="CV20" s="249"/>
      <c r="CW20" s="249"/>
      <c r="CX20" s="249"/>
      <c r="CY20" s="249"/>
      <c r="CZ20" s="249"/>
      <c r="DA20" s="249"/>
      <c r="DB20" s="249"/>
      <c r="DC20" s="249"/>
      <c r="DD20" s="249"/>
      <c r="DE20" s="249"/>
      <c r="DF20" s="249"/>
      <c r="DG20" s="249"/>
      <c r="DH20" s="249"/>
      <c r="DI20" s="249"/>
      <c r="DJ20" s="249"/>
      <c r="DK20" s="249"/>
      <c r="DL20" s="249"/>
      <c r="DM20" s="249"/>
      <c r="DN20" s="249"/>
      <c r="DO20" s="249"/>
      <c r="DP20" s="249"/>
      <c r="DQ20" s="249"/>
      <c r="DR20" s="249"/>
      <c r="DS20" s="249"/>
      <c r="DT20" s="249"/>
      <c r="DU20" s="249"/>
      <c r="DV20" s="249"/>
      <c r="DW20" s="249"/>
      <c r="DX20" s="249"/>
      <c r="DY20" s="249"/>
      <c r="DZ20" s="249"/>
      <c r="EA20" s="249"/>
    </row>
    <row r="21" spans="1:131" s="250" customFormat="1" ht="30" customHeight="1" x14ac:dyDescent="0.15">
      <c r="A21" s="301"/>
      <c r="B21" s="301"/>
      <c r="C21" s="308"/>
      <c r="D21" s="302"/>
      <c r="E21" s="302"/>
      <c r="F21" s="318"/>
      <c r="G21" s="425"/>
      <c r="H21" s="305"/>
      <c r="I21" s="304" t="s">
        <v>238</v>
      </c>
      <c r="J21" s="310">
        <v>1200000</v>
      </c>
      <c r="K21" s="298">
        <v>736488</v>
      </c>
      <c r="L21" s="323">
        <f t="shared" si="3"/>
        <v>463512</v>
      </c>
      <c r="M21" s="248"/>
      <c r="N21" s="248"/>
      <c r="O21" s="248"/>
      <c r="P21" s="248"/>
      <c r="Q21" s="248"/>
      <c r="R21" s="248"/>
      <c r="S21" s="248"/>
      <c r="T21" s="248"/>
      <c r="U21" s="248"/>
      <c r="V21" s="248"/>
      <c r="W21" s="248"/>
      <c r="X21" s="248"/>
      <c r="Y21" s="248"/>
      <c r="Z21" s="248"/>
      <c r="AA21" s="248"/>
      <c r="AB21" s="248"/>
      <c r="AC21" s="248"/>
      <c r="AD21" s="248"/>
      <c r="AE21" s="248"/>
      <c r="AF21" s="248"/>
      <c r="AG21" s="248"/>
      <c r="AH21" s="248"/>
      <c r="AI21" s="248"/>
      <c r="AJ21" s="248"/>
      <c r="AK21" s="248"/>
      <c r="AL21" s="248"/>
      <c r="AM21" s="248"/>
      <c r="AN21" s="248"/>
      <c r="AO21" s="248"/>
      <c r="AP21" s="248"/>
      <c r="AQ21" s="248"/>
      <c r="AR21" s="248"/>
      <c r="AS21" s="248"/>
      <c r="AT21" s="248"/>
      <c r="AU21" s="248"/>
      <c r="AV21" s="248"/>
      <c r="AW21" s="248"/>
      <c r="AX21" s="248"/>
      <c r="AY21" s="248"/>
      <c r="AZ21" s="248"/>
      <c r="BA21" s="248"/>
      <c r="BB21" s="249"/>
      <c r="BC21" s="249"/>
      <c r="BD21" s="249"/>
      <c r="BE21" s="249"/>
      <c r="BF21" s="249"/>
      <c r="BG21" s="249"/>
      <c r="BH21" s="249"/>
      <c r="BI21" s="249"/>
      <c r="BJ21" s="249"/>
      <c r="BK21" s="249"/>
      <c r="BL21" s="249"/>
      <c r="BM21" s="249"/>
      <c r="BN21" s="249"/>
      <c r="BO21" s="249"/>
      <c r="BP21" s="249"/>
      <c r="BQ21" s="249"/>
      <c r="BR21" s="249"/>
      <c r="BS21" s="249"/>
      <c r="BT21" s="249"/>
      <c r="BU21" s="249"/>
      <c r="BV21" s="249"/>
      <c r="BW21" s="249"/>
      <c r="BX21" s="249"/>
      <c r="BY21" s="249"/>
      <c r="BZ21" s="249"/>
      <c r="CA21" s="249"/>
      <c r="CB21" s="249"/>
      <c r="CC21" s="249"/>
      <c r="CD21" s="249"/>
      <c r="CE21" s="249"/>
      <c r="CF21" s="249"/>
      <c r="CG21" s="249"/>
      <c r="CH21" s="249"/>
      <c r="CI21" s="249"/>
      <c r="CJ21" s="249"/>
      <c r="CK21" s="249"/>
      <c r="CL21" s="249"/>
      <c r="CM21" s="249"/>
      <c r="CN21" s="249"/>
      <c r="CO21" s="249"/>
      <c r="CP21" s="249"/>
      <c r="CQ21" s="249"/>
      <c r="CR21" s="249"/>
      <c r="CS21" s="249"/>
      <c r="CT21" s="249"/>
      <c r="CU21" s="249"/>
      <c r="CV21" s="249"/>
      <c r="CW21" s="249"/>
      <c r="CX21" s="249"/>
      <c r="CY21" s="249"/>
      <c r="CZ21" s="249"/>
      <c r="DA21" s="249"/>
      <c r="DB21" s="249"/>
      <c r="DC21" s="249"/>
      <c r="DD21" s="249"/>
      <c r="DE21" s="249"/>
      <c r="DF21" s="249"/>
      <c r="DG21" s="249"/>
      <c r="DH21" s="249"/>
      <c r="DI21" s="249"/>
      <c r="DJ21" s="249"/>
      <c r="DK21" s="249"/>
      <c r="DL21" s="249"/>
      <c r="DM21" s="249"/>
      <c r="DN21" s="249"/>
      <c r="DO21" s="249"/>
      <c r="DP21" s="249"/>
      <c r="DQ21" s="249"/>
      <c r="DR21" s="249"/>
      <c r="DS21" s="249"/>
      <c r="DT21" s="249"/>
      <c r="DU21" s="249"/>
      <c r="DV21" s="249"/>
      <c r="DW21" s="249"/>
      <c r="DX21" s="249"/>
      <c r="DY21" s="249"/>
      <c r="DZ21" s="249"/>
      <c r="EA21" s="249"/>
    </row>
    <row r="22" spans="1:131" s="250" customFormat="1" ht="30" customHeight="1" x14ac:dyDescent="0.15">
      <c r="A22" s="301"/>
      <c r="B22" s="301"/>
      <c r="C22" s="308"/>
      <c r="D22" s="302"/>
      <c r="E22" s="302"/>
      <c r="F22" s="318"/>
      <c r="G22" s="424"/>
      <c r="H22" s="295"/>
      <c r="I22" s="285" t="s">
        <v>271</v>
      </c>
      <c r="J22" s="287">
        <v>45740000</v>
      </c>
      <c r="K22" s="298">
        <v>16810663</v>
      </c>
      <c r="L22" s="323">
        <f t="shared" si="3"/>
        <v>28929337</v>
      </c>
      <c r="M22" s="248"/>
      <c r="N22" s="248"/>
      <c r="O22" s="248"/>
      <c r="P22" s="248"/>
      <c r="Q22" s="248"/>
      <c r="R22" s="248"/>
      <c r="S22" s="248"/>
      <c r="T22" s="248"/>
      <c r="U22" s="248"/>
      <c r="V22" s="248"/>
      <c r="W22" s="248"/>
      <c r="X22" s="248"/>
      <c r="Y22" s="248"/>
      <c r="Z22" s="248"/>
      <c r="AA22" s="248"/>
      <c r="AB22" s="248"/>
      <c r="AC22" s="248"/>
      <c r="AD22" s="248"/>
      <c r="AE22" s="248"/>
      <c r="AF22" s="248"/>
      <c r="AG22" s="248"/>
      <c r="AH22" s="248"/>
      <c r="AI22" s="248"/>
      <c r="AJ22" s="248"/>
      <c r="AK22" s="248"/>
      <c r="AL22" s="248"/>
      <c r="AM22" s="248"/>
      <c r="AN22" s="248"/>
      <c r="AO22" s="248"/>
      <c r="AP22" s="248"/>
      <c r="AQ22" s="248"/>
      <c r="AR22" s="248"/>
      <c r="AS22" s="248"/>
      <c r="AT22" s="248"/>
      <c r="AU22" s="248"/>
      <c r="AV22" s="248"/>
      <c r="AW22" s="248"/>
      <c r="AX22" s="248"/>
      <c r="AY22" s="248"/>
      <c r="AZ22" s="248"/>
      <c r="BA22" s="248"/>
      <c r="BB22" s="249"/>
      <c r="BC22" s="249"/>
      <c r="BD22" s="249"/>
      <c r="BE22" s="249"/>
      <c r="BF22" s="249"/>
      <c r="BG22" s="249"/>
      <c r="BH22" s="249"/>
      <c r="BI22" s="249"/>
      <c r="BJ22" s="249"/>
      <c r="BK22" s="249"/>
      <c r="BL22" s="249"/>
      <c r="BM22" s="249"/>
      <c r="BN22" s="249"/>
      <c r="BO22" s="249"/>
      <c r="BP22" s="249"/>
      <c r="BQ22" s="249"/>
      <c r="BR22" s="249"/>
      <c r="BS22" s="249"/>
      <c r="BT22" s="249"/>
      <c r="BU22" s="249"/>
      <c r="BV22" s="249"/>
      <c r="BW22" s="249"/>
      <c r="BX22" s="249"/>
      <c r="BY22" s="249"/>
      <c r="BZ22" s="249"/>
      <c r="CA22" s="249"/>
      <c r="CB22" s="249"/>
      <c r="CC22" s="249"/>
      <c r="CD22" s="249"/>
      <c r="CE22" s="249"/>
      <c r="CF22" s="249"/>
      <c r="CG22" s="249"/>
      <c r="CH22" s="249"/>
      <c r="CI22" s="249"/>
      <c r="CJ22" s="249"/>
      <c r="CK22" s="249"/>
      <c r="CL22" s="249"/>
      <c r="CM22" s="249"/>
      <c r="CN22" s="249"/>
      <c r="CO22" s="249"/>
      <c r="CP22" s="249"/>
      <c r="CQ22" s="249"/>
      <c r="CR22" s="249"/>
      <c r="CS22" s="249"/>
      <c r="CT22" s="249"/>
      <c r="CU22" s="249"/>
      <c r="CV22" s="249"/>
      <c r="CW22" s="249"/>
      <c r="CX22" s="249"/>
      <c r="CY22" s="249"/>
      <c r="CZ22" s="249"/>
      <c r="DA22" s="249"/>
      <c r="DB22" s="249"/>
      <c r="DC22" s="249"/>
      <c r="DD22" s="249"/>
      <c r="DE22" s="249"/>
      <c r="DF22" s="249"/>
      <c r="DG22" s="249"/>
      <c r="DH22" s="249"/>
      <c r="DI22" s="249"/>
      <c r="DJ22" s="249"/>
      <c r="DK22" s="249"/>
      <c r="DL22" s="249"/>
      <c r="DM22" s="249"/>
      <c r="DN22" s="249"/>
      <c r="DO22" s="249"/>
      <c r="DP22" s="249"/>
      <c r="DQ22" s="249"/>
      <c r="DR22" s="249"/>
      <c r="DS22" s="249"/>
      <c r="DT22" s="249"/>
      <c r="DU22" s="249"/>
      <c r="DV22" s="249"/>
      <c r="DW22" s="249"/>
      <c r="DX22" s="249"/>
      <c r="DY22" s="249"/>
      <c r="DZ22" s="249"/>
      <c r="EA22" s="249"/>
    </row>
    <row r="23" spans="1:131" s="250" customFormat="1" ht="30" customHeight="1" x14ac:dyDescent="0.15">
      <c r="A23" s="301"/>
      <c r="B23" s="301"/>
      <c r="C23" s="301"/>
      <c r="D23" s="311"/>
      <c r="E23" s="311"/>
      <c r="F23" s="318"/>
      <c r="G23" s="426" t="s">
        <v>187</v>
      </c>
      <c r="H23" s="313"/>
      <c r="I23" s="286"/>
      <c r="J23" s="376">
        <f>J24</f>
        <v>381000</v>
      </c>
      <c r="K23" s="376">
        <f>K24</f>
        <v>657530</v>
      </c>
      <c r="L23" s="377">
        <f t="shared" ref="L23:L29" si="4">J23-K23</f>
        <v>-276530</v>
      </c>
      <c r="M23" s="248"/>
      <c r="N23" s="248"/>
      <c r="O23" s="248"/>
      <c r="P23" s="248"/>
      <c r="Q23" s="248"/>
      <c r="R23" s="248"/>
      <c r="S23" s="248"/>
      <c r="T23" s="248"/>
      <c r="U23" s="248"/>
      <c r="V23" s="248"/>
      <c r="W23" s="248"/>
      <c r="X23" s="248"/>
      <c r="Y23" s="248"/>
      <c r="Z23" s="248"/>
      <c r="AA23" s="248"/>
      <c r="AB23" s="248"/>
      <c r="AC23" s="248"/>
      <c r="AD23" s="248"/>
      <c r="AE23" s="248"/>
      <c r="AF23" s="248"/>
      <c r="AG23" s="248"/>
      <c r="AH23" s="248"/>
      <c r="AI23" s="248"/>
      <c r="AJ23" s="248"/>
      <c r="AK23" s="248"/>
      <c r="AL23" s="248"/>
      <c r="AM23" s="248"/>
      <c r="AN23" s="248"/>
      <c r="AO23" s="248"/>
      <c r="AP23" s="248"/>
      <c r="AQ23" s="248"/>
      <c r="AR23" s="248"/>
      <c r="AS23" s="248"/>
      <c r="AT23" s="248"/>
      <c r="AU23" s="248"/>
      <c r="AV23" s="248"/>
      <c r="AW23" s="248"/>
      <c r="AX23" s="248"/>
      <c r="AY23" s="248"/>
      <c r="AZ23" s="248"/>
      <c r="BA23" s="248"/>
      <c r="BB23" s="249"/>
      <c r="BC23" s="249"/>
      <c r="BD23" s="249"/>
      <c r="BE23" s="249"/>
      <c r="BF23" s="249"/>
      <c r="BG23" s="249"/>
      <c r="BH23" s="249"/>
      <c r="BI23" s="249"/>
      <c r="BJ23" s="249"/>
      <c r="BK23" s="249"/>
      <c r="BL23" s="249"/>
      <c r="BM23" s="249"/>
      <c r="BN23" s="249"/>
      <c r="BO23" s="249"/>
      <c r="BP23" s="249"/>
      <c r="BQ23" s="249"/>
      <c r="BR23" s="249"/>
      <c r="BS23" s="249"/>
      <c r="BT23" s="249"/>
      <c r="BU23" s="249"/>
      <c r="BV23" s="249"/>
      <c r="BW23" s="249"/>
      <c r="BX23" s="249"/>
      <c r="BY23" s="249"/>
      <c r="BZ23" s="249"/>
      <c r="CA23" s="249"/>
      <c r="CB23" s="249"/>
      <c r="CC23" s="249"/>
      <c r="CD23" s="249"/>
      <c r="CE23" s="249"/>
      <c r="CF23" s="249"/>
      <c r="CG23" s="249"/>
      <c r="CH23" s="249"/>
      <c r="CI23" s="249"/>
      <c r="CJ23" s="249"/>
      <c r="CK23" s="249"/>
      <c r="CL23" s="249"/>
      <c r="CM23" s="249"/>
      <c r="CN23" s="249"/>
      <c r="CO23" s="249"/>
      <c r="CP23" s="249"/>
      <c r="CQ23" s="249"/>
      <c r="CR23" s="249"/>
      <c r="CS23" s="249"/>
      <c r="CT23" s="249"/>
      <c r="CU23" s="249"/>
      <c r="CV23" s="249"/>
      <c r="CW23" s="249"/>
      <c r="CX23" s="249"/>
      <c r="CY23" s="249"/>
      <c r="CZ23" s="249"/>
      <c r="DA23" s="249"/>
      <c r="DB23" s="249"/>
      <c r="DC23" s="249"/>
      <c r="DD23" s="249"/>
      <c r="DE23" s="249"/>
      <c r="DF23" s="249"/>
      <c r="DG23" s="249"/>
      <c r="DH23" s="249"/>
      <c r="DI23" s="249"/>
      <c r="DJ23" s="249"/>
      <c r="DK23" s="249"/>
      <c r="DL23" s="249"/>
      <c r="DM23" s="249"/>
      <c r="DN23" s="249"/>
      <c r="DO23" s="249"/>
      <c r="DP23" s="249"/>
      <c r="DQ23" s="249"/>
      <c r="DR23" s="249"/>
      <c r="DS23" s="249"/>
      <c r="DT23" s="249"/>
      <c r="DU23" s="249"/>
      <c r="DV23" s="249"/>
      <c r="DW23" s="249"/>
      <c r="DX23" s="249"/>
      <c r="DY23" s="249"/>
      <c r="DZ23" s="249"/>
      <c r="EA23" s="249"/>
    </row>
    <row r="24" spans="1:131" s="250" customFormat="1" ht="30" customHeight="1" x14ac:dyDescent="0.15">
      <c r="A24" s="301"/>
      <c r="B24" s="301"/>
      <c r="C24" s="301"/>
      <c r="D24" s="311"/>
      <c r="E24" s="311"/>
      <c r="F24" s="318"/>
      <c r="G24" s="427"/>
      <c r="H24" s="285" t="s">
        <v>188</v>
      </c>
      <c r="I24" s="313"/>
      <c r="J24" s="376">
        <f>SUM(J25:J26)</f>
        <v>381000</v>
      </c>
      <c r="K24" s="376">
        <f>SUM(K25:K26)</f>
        <v>657530</v>
      </c>
      <c r="L24" s="377">
        <f t="shared" si="4"/>
        <v>-276530</v>
      </c>
      <c r="M24" s="248"/>
      <c r="N24" s="248"/>
      <c r="O24" s="248"/>
      <c r="P24" s="248"/>
      <c r="Q24" s="248"/>
      <c r="R24" s="248"/>
      <c r="S24" s="248"/>
      <c r="T24" s="248"/>
      <c r="U24" s="248"/>
      <c r="V24" s="248"/>
      <c r="W24" s="248"/>
      <c r="X24" s="248"/>
      <c r="Y24" s="248"/>
      <c r="Z24" s="248"/>
      <c r="AA24" s="248"/>
      <c r="AB24" s="248"/>
      <c r="AC24" s="248"/>
      <c r="AD24" s="248"/>
      <c r="AE24" s="248"/>
      <c r="AF24" s="248"/>
      <c r="AG24" s="248"/>
      <c r="AH24" s="248"/>
      <c r="AI24" s="248"/>
      <c r="AJ24" s="248"/>
      <c r="AK24" s="248"/>
      <c r="AL24" s="248"/>
      <c r="AM24" s="248"/>
      <c r="AN24" s="248"/>
      <c r="AO24" s="248"/>
      <c r="AP24" s="248"/>
      <c r="AQ24" s="248"/>
      <c r="AR24" s="248"/>
      <c r="AS24" s="248"/>
      <c r="AT24" s="248"/>
      <c r="AU24" s="248"/>
      <c r="AV24" s="248"/>
      <c r="AW24" s="248"/>
      <c r="AX24" s="248"/>
      <c r="AY24" s="248"/>
      <c r="AZ24" s="248"/>
      <c r="BA24" s="248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49"/>
      <c r="DO24" s="249"/>
      <c r="DP24" s="249"/>
      <c r="DQ24" s="249"/>
      <c r="DR24" s="249"/>
      <c r="DS24" s="249"/>
      <c r="DT24" s="249"/>
      <c r="DU24" s="249"/>
      <c r="DV24" s="249"/>
      <c r="DW24" s="249"/>
      <c r="DX24" s="249"/>
      <c r="DY24" s="249"/>
      <c r="DZ24" s="249"/>
      <c r="EA24" s="249"/>
    </row>
    <row r="25" spans="1:131" s="250" customFormat="1" ht="30" customHeight="1" x14ac:dyDescent="0.15">
      <c r="A25" s="301"/>
      <c r="B25" s="301"/>
      <c r="C25" s="314"/>
      <c r="D25" s="311"/>
      <c r="E25" s="311"/>
      <c r="F25" s="318"/>
      <c r="G25" s="424"/>
      <c r="H25" s="295"/>
      <c r="I25" s="313" t="s">
        <v>189</v>
      </c>
      <c r="J25" s="287">
        <v>381000</v>
      </c>
      <c r="K25" s="315">
        <v>657530</v>
      </c>
      <c r="L25" s="323">
        <f t="shared" si="4"/>
        <v>-276530</v>
      </c>
      <c r="M25" s="248"/>
      <c r="N25" s="248"/>
      <c r="O25" s="248"/>
      <c r="P25" s="248"/>
      <c r="Q25" s="248"/>
      <c r="R25" s="248"/>
      <c r="S25" s="248"/>
      <c r="T25" s="248"/>
      <c r="U25" s="248"/>
      <c r="V25" s="248"/>
      <c r="W25" s="248"/>
      <c r="X25" s="248"/>
      <c r="Y25" s="248"/>
      <c r="Z25" s="248"/>
      <c r="AA25" s="248"/>
      <c r="AB25" s="248"/>
      <c r="AC25" s="248"/>
      <c r="AD25" s="248"/>
      <c r="AE25" s="248"/>
      <c r="AF25" s="248"/>
      <c r="AG25" s="248"/>
      <c r="AH25" s="248"/>
      <c r="AI25" s="248"/>
      <c r="AJ25" s="248"/>
      <c r="AK25" s="248"/>
      <c r="AL25" s="248"/>
      <c r="AM25" s="248"/>
      <c r="AN25" s="248"/>
      <c r="AO25" s="248"/>
      <c r="AP25" s="248"/>
      <c r="AQ25" s="248"/>
      <c r="AR25" s="248"/>
      <c r="AS25" s="248"/>
      <c r="AT25" s="248"/>
      <c r="AU25" s="248"/>
      <c r="AV25" s="248"/>
      <c r="AW25" s="248"/>
      <c r="AX25" s="248"/>
      <c r="AY25" s="248"/>
      <c r="AZ25" s="248"/>
      <c r="BA25" s="248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49"/>
      <c r="DO25" s="249"/>
      <c r="DP25" s="249"/>
      <c r="DQ25" s="249"/>
      <c r="DR25" s="249"/>
      <c r="DS25" s="249"/>
      <c r="DT25" s="249"/>
      <c r="DU25" s="249"/>
      <c r="DV25" s="249"/>
      <c r="DW25" s="249"/>
      <c r="DX25" s="249"/>
      <c r="DY25" s="249"/>
      <c r="DZ25" s="249"/>
      <c r="EA25" s="249"/>
    </row>
    <row r="26" spans="1:131" s="250" customFormat="1" ht="30" customHeight="1" x14ac:dyDescent="0.15">
      <c r="A26" s="301"/>
      <c r="B26" s="301"/>
      <c r="C26" s="301"/>
      <c r="D26" s="311"/>
      <c r="E26" s="311"/>
      <c r="F26" s="318"/>
      <c r="G26" s="428"/>
      <c r="H26" s="312"/>
      <c r="I26" s="313" t="s">
        <v>190</v>
      </c>
      <c r="J26" s="287"/>
      <c r="K26" s="298"/>
      <c r="L26" s="323">
        <f t="shared" si="4"/>
        <v>0</v>
      </c>
      <c r="M26" s="248"/>
      <c r="N26" s="248"/>
      <c r="O26" s="248"/>
      <c r="P26" s="248"/>
      <c r="Q26" s="248"/>
      <c r="R26" s="248"/>
      <c r="S26" s="248"/>
      <c r="T26" s="248"/>
      <c r="U26" s="248"/>
      <c r="V26" s="248"/>
      <c r="W26" s="248"/>
      <c r="X26" s="248"/>
      <c r="Y26" s="248"/>
      <c r="Z26" s="248"/>
      <c r="AA26" s="248"/>
      <c r="AB26" s="248"/>
      <c r="AC26" s="248"/>
      <c r="AD26" s="248"/>
      <c r="AE26" s="248"/>
      <c r="AF26" s="248"/>
      <c r="AG26" s="248"/>
      <c r="AH26" s="248"/>
      <c r="AI26" s="248"/>
      <c r="AJ26" s="248"/>
      <c r="AK26" s="248"/>
      <c r="AL26" s="248"/>
      <c r="AM26" s="248"/>
      <c r="AN26" s="248"/>
      <c r="AO26" s="248"/>
      <c r="AP26" s="248"/>
      <c r="AQ26" s="248"/>
      <c r="AR26" s="248"/>
      <c r="AS26" s="248"/>
      <c r="AT26" s="248"/>
      <c r="AU26" s="248"/>
      <c r="AV26" s="248"/>
      <c r="AW26" s="248"/>
      <c r="AX26" s="248"/>
      <c r="AY26" s="248"/>
      <c r="AZ26" s="248"/>
      <c r="BA26" s="248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49"/>
      <c r="DO26" s="249"/>
      <c r="DP26" s="249"/>
      <c r="DQ26" s="249"/>
      <c r="DR26" s="249"/>
      <c r="DS26" s="249"/>
      <c r="DT26" s="249"/>
      <c r="DU26" s="249"/>
      <c r="DV26" s="249"/>
      <c r="DW26" s="249"/>
      <c r="DX26" s="249"/>
      <c r="DY26" s="249"/>
      <c r="DZ26" s="249"/>
      <c r="EA26" s="249"/>
    </row>
    <row r="27" spans="1:131" s="250" customFormat="1" ht="30" customHeight="1" x14ac:dyDescent="0.15">
      <c r="A27" s="301"/>
      <c r="B27" s="301"/>
      <c r="C27" s="301"/>
      <c r="D27" s="302"/>
      <c r="E27" s="302"/>
      <c r="F27" s="318"/>
      <c r="G27" s="426" t="s">
        <v>191</v>
      </c>
      <c r="H27" s="313"/>
      <c r="I27" s="313"/>
      <c r="J27" s="376">
        <f>J28</f>
        <v>17760000</v>
      </c>
      <c r="K27" s="376">
        <f>K28</f>
        <v>17777131</v>
      </c>
      <c r="L27" s="377">
        <f t="shared" si="4"/>
        <v>-17131</v>
      </c>
      <c r="M27" s="248"/>
      <c r="N27" s="248"/>
      <c r="O27" s="248"/>
      <c r="P27" s="248"/>
      <c r="Q27" s="248"/>
      <c r="R27" s="248"/>
      <c r="S27" s="248"/>
      <c r="T27" s="248"/>
      <c r="U27" s="248"/>
      <c r="V27" s="248"/>
      <c r="W27" s="248"/>
      <c r="X27" s="248"/>
      <c r="Y27" s="248"/>
      <c r="Z27" s="248"/>
      <c r="AA27" s="248"/>
      <c r="AB27" s="248"/>
      <c r="AC27" s="248"/>
      <c r="AD27" s="248"/>
      <c r="AE27" s="248"/>
      <c r="AF27" s="248"/>
      <c r="AG27" s="248"/>
      <c r="AH27" s="248"/>
      <c r="AI27" s="248"/>
      <c r="AJ27" s="248"/>
      <c r="AK27" s="248"/>
      <c r="AL27" s="248"/>
      <c r="AM27" s="248"/>
      <c r="AN27" s="248"/>
      <c r="AO27" s="248"/>
      <c r="AP27" s="248"/>
      <c r="AQ27" s="248"/>
      <c r="AR27" s="248"/>
      <c r="AS27" s="248"/>
      <c r="AT27" s="248"/>
      <c r="AU27" s="248"/>
      <c r="AV27" s="248"/>
      <c r="AW27" s="248"/>
      <c r="AX27" s="248"/>
      <c r="AY27" s="248"/>
      <c r="AZ27" s="248"/>
      <c r="BA27" s="248"/>
      <c r="BB27" s="249"/>
      <c r="BC27" s="249"/>
      <c r="BD27" s="249"/>
      <c r="BE27" s="249"/>
      <c r="BF27" s="249"/>
      <c r="BG27" s="249"/>
      <c r="BH27" s="249"/>
      <c r="BI27" s="249"/>
      <c r="BJ27" s="249"/>
      <c r="BK27" s="249"/>
      <c r="BL27" s="249"/>
      <c r="BM27" s="249"/>
      <c r="BN27" s="249"/>
      <c r="BO27" s="249"/>
      <c r="BP27" s="249"/>
      <c r="BQ27" s="249"/>
      <c r="BR27" s="249"/>
      <c r="BS27" s="249"/>
      <c r="BT27" s="249"/>
      <c r="BU27" s="249"/>
      <c r="BV27" s="249"/>
      <c r="BW27" s="249"/>
      <c r="BX27" s="249"/>
      <c r="BY27" s="249"/>
      <c r="BZ27" s="249"/>
      <c r="CA27" s="249"/>
      <c r="CB27" s="249"/>
      <c r="CC27" s="249"/>
      <c r="CD27" s="249"/>
      <c r="CE27" s="249"/>
      <c r="CF27" s="249"/>
      <c r="CG27" s="249"/>
      <c r="CH27" s="249"/>
      <c r="CI27" s="249"/>
      <c r="CJ27" s="249"/>
      <c r="CK27" s="249"/>
      <c r="CL27" s="249"/>
      <c r="CM27" s="249"/>
      <c r="CN27" s="249"/>
      <c r="CO27" s="249"/>
      <c r="CP27" s="249"/>
      <c r="CQ27" s="249"/>
      <c r="CR27" s="249"/>
      <c r="CS27" s="249"/>
      <c r="CT27" s="249"/>
      <c r="CU27" s="249"/>
      <c r="CV27" s="249"/>
      <c r="CW27" s="249"/>
      <c r="CX27" s="249"/>
      <c r="CY27" s="249"/>
      <c r="CZ27" s="249"/>
      <c r="DA27" s="249"/>
      <c r="DB27" s="249"/>
      <c r="DC27" s="249"/>
      <c r="DD27" s="249"/>
      <c r="DE27" s="249"/>
      <c r="DF27" s="249"/>
      <c r="DG27" s="249"/>
      <c r="DH27" s="249"/>
      <c r="DI27" s="249"/>
      <c r="DJ27" s="249"/>
      <c r="DK27" s="249"/>
      <c r="DL27" s="249"/>
      <c r="DM27" s="249"/>
      <c r="DN27" s="249"/>
      <c r="DO27" s="249"/>
      <c r="DP27" s="249"/>
      <c r="DQ27" s="249"/>
      <c r="DR27" s="249"/>
      <c r="DS27" s="249"/>
      <c r="DT27" s="249"/>
      <c r="DU27" s="249"/>
      <c r="DV27" s="249"/>
      <c r="DW27" s="249"/>
      <c r="DX27" s="249"/>
      <c r="DY27" s="249"/>
      <c r="DZ27" s="249"/>
      <c r="EA27" s="249"/>
    </row>
    <row r="28" spans="1:131" s="250" customFormat="1" ht="30" customHeight="1" x14ac:dyDescent="0.15">
      <c r="A28" s="301"/>
      <c r="B28" s="301"/>
      <c r="C28" s="301"/>
      <c r="D28" s="302"/>
      <c r="E28" s="302"/>
      <c r="F28" s="318"/>
      <c r="G28" s="429"/>
      <c r="H28" s="283" t="s">
        <v>192</v>
      </c>
      <c r="I28" s="286"/>
      <c r="J28" s="376">
        <f>SUM(J29:J31)</f>
        <v>17760000</v>
      </c>
      <c r="K28" s="376">
        <f>SUM(K29:K31)</f>
        <v>17777131</v>
      </c>
      <c r="L28" s="377">
        <f t="shared" si="4"/>
        <v>-17131</v>
      </c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8"/>
      <c r="AE28" s="248"/>
      <c r="AF28" s="248"/>
      <c r="AG28" s="248"/>
      <c r="AH28" s="248"/>
      <c r="AI28" s="248"/>
      <c r="AJ28" s="248"/>
      <c r="AK28" s="248"/>
      <c r="AL28" s="248"/>
      <c r="AM28" s="248"/>
      <c r="AN28" s="248"/>
      <c r="AO28" s="248"/>
      <c r="AP28" s="248"/>
      <c r="AQ28" s="248"/>
      <c r="AR28" s="248"/>
      <c r="AS28" s="248"/>
      <c r="AT28" s="248"/>
      <c r="AU28" s="248"/>
      <c r="AV28" s="248"/>
      <c r="AW28" s="248"/>
      <c r="AX28" s="248"/>
      <c r="AY28" s="248"/>
      <c r="AZ28" s="248"/>
      <c r="BA28" s="248"/>
      <c r="BB28" s="249"/>
      <c r="BC28" s="249"/>
      <c r="BD28" s="249"/>
      <c r="BE28" s="249"/>
      <c r="BF28" s="249"/>
      <c r="BG28" s="249"/>
      <c r="BH28" s="249"/>
      <c r="BI28" s="249"/>
      <c r="BJ28" s="249"/>
      <c r="BK28" s="249"/>
      <c r="BL28" s="249"/>
      <c r="BM28" s="249"/>
      <c r="BN28" s="249"/>
      <c r="BO28" s="249"/>
      <c r="BP28" s="249"/>
      <c r="BQ28" s="249"/>
      <c r="BR28" s="249"/>
      <c r="BS28" s="249"/>
      <c r="BT28" s="249"/>
      <c r="BU28" s="249"/>
      <c r="BV28" s="249"/>
      <c r="BW28" s="249"/>
      <c r="BX28" s="249"/>
      <c r="BY28" s="249"/>
      <c r="BZ28" s="249"/>
      <c r="CA28" s="249"/>
      <c r="CB28" s="249"/>
      <c r="CC28" s="249"/>
      <c r="CD28" s="249"/>
      <c r="CE28" s="249"/>
      <c r="CF28" s="249"/>
      <c r="CG28" s="249"/>
      <c r="CH28" s="249"/>
      <c r="CI28" s="249"/>
      <c r="CJ28" s="249"/>
      <c r="CK28" s="249"/>
      <c r="CL28" s="249"/>
      <c r="CM28" s="249"/>
      <c r="CN28" s="249"/>
      <c r="CO28" s="249"/>
      <c r="CP28" s="249"/>
      <c r="CQ28" s="249"/>
      <c r="CR28" s="249"/>
      <c r="CS28" s="249"/>
      <c r="CT28" s="249"/>
      <c r="CU28" s="249"/>
      <c r="CV28" s="249"/>
      <c r="CW28" s="249"/>
      <c r="CX28" s="249"/>
      <c r="CY28" s="249"/>
      <c r="CZ28" s="249"/>
      <c r="DA28" s="249"/>
      <c r="DB28" s="249"/>
      <c r="DC28" s="249"/>
      <c r="DD28" s="249"/>
      <c r="DE28" s="249"/>
      <c r="DF28" s="249"/>
      <c r="DG28" s="249"/>
      <c r="DH28" s="249"/>
      <c r="DI28" s="249"/>
      <c r="DJ28" s="249"/>
      <c r="DK28" s="249"/>
      <c r="DL28" s="249"/>
      <c r="DM28" s="249"/>
      <c r="DN28" s="249"/>
      <c r="DO28" s="249"/>
      <c r="DP28" s="249"/>
      <c r="DQ28" s="249"/>
      <c r="DR28" s="249"/>
      <c r="DS28" s="249"/>
      <c r="DT28" s="249"/>
      <c r="DU28" s="249"/>
      <c r="DV28" s="249"/>
      <c r="DW28" s="249"/>
      <c r="DX28" s="249"/>
      <c r="DY28" s="249"/>
      <c r="DZ28" s="249"/>
      <c r="EA28" s="249"/>
    </row>
    <row r="29" spans="1:131" s="250" customFormat="1" ht="30" customHeight="1" x14ac:dyDescent="0.15">
      <c r="A29" s="301"/>
      <c r="B29" s="301"/>
      <c r="C29" s="301"/>
      <c r="D29" s="302"/>
      <c r="E29" s="302"/>
      <c r="F29" s="318"/>
      <c r="G29" s="300"/>
      <c r="H29" s="316"/>
      <c r="I29" s="313" t="s">
        <v>253</v>
      </c>
      <c r="J29" s="287">
        <v>8900000</v>
      </c>
      <c r="K29" s="298">
        <v>8048950</v>
      </c>
      <c r="L29" s="323">
        <f t="shared" si="4"/>
        <v>851050</v>
      </c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8"/>
      <c r="AE29" s="248"/>
      <c r="AF29" s="248"/>
      <c r="AG29" s="248"/>
      <c r="AH29" s="248"/>
      <c r="AI29" s="248"/>
      <c r="AJ29" s="248"/>
      <c r="AK29" s="248"/>
      <c r="AL29" s="248"/>
      <c r="AM29" s="248"/>
      <c r="AN29" s="248"/>
      <c r="AO29" s="248"/>
      <c r="AP29" s="248"/>
      <c r="AQ29" s="248"/>
      <c r="AR29" s="248"/>
      <c r="AS29" s="248"/>
      <c r="AT29" s="248"/>
      <c r="AU29" s="248"/>
      <c r="AV29" s="248"/>
      <c r="AW29" s="248"/>
      <c r="AX29" s="248"/>
      <c r="AY29" s="248"/>
      <c r="AZ29" s="248"/>
      <c r="BA29" s="248"/>
      <c r="BB29" s="249"/>
      <c r="BC29" s="249"/>
      <c r="BD29" s="249"/>
      <c r="BE29" s="249"/>
      <c r="BF29" s="249"/>
      <c r="BG29" s="249"/>
      <c r="BH29" s="249"/>
      <c r="BI29" s="249"/>
      <c r="BJ29" s="249"/>
      <c r="BK29" s="249"/>
      <c r="BL29" s="249"/>
      <c r="BM29" s="249"/>
      <c r="BN29" s="249"/>
      <c r="BO29" s="249"/>
      <c r="BP29" s="249"/>
      <c r="BQ29" s="249"/>
      <c r="BR29" s="249"/>
      <c r="BS29" s="249"/>
      <c r="BT29" s="249"/>
      <c r="BU29" s="249"/>
      <c r="BV29" s="249"/>
      <c r="BW29" s="249"/>
      <c r="BX29" s="249"/>
      <c r="BY29" s="249"/>
      <c r="BZ29" s="249"/>
      <c r="CA29" s="249"/>
      <c r="CB29" s="249"/>
      <c r="CC29" s="249"/>
      <c r="CD29" s="249"/>
      <c r="CE29" s="249"/>
      <c r="CF29" s="249"/>
      <c r="CG29" s="249"/>
      <c r="CH29" s="249"/>
      <c r="CI29" s="249"/>
      <c r="CJ29" s="249"/>
      <c r="CK29" s="249"/>
      <c r="CL29" s="249"/>
      <c r="CM29" s="249"/>
      <c r="CN29" s="249"/>
      <c r="CO29" s="249"/>
      <c r="CP29" s="249"/>
      <c r="CQ29" s="249"/>
      <c r="CR29" s="249"/>
      <c r="CS29" s="249"/>
      <c r="CT29" s="249"/>
      <c r="CU29" s="249"/>
      <c r="CV29" s="249"/>
      <c r="CW29" s="249"/>
      <c r="CX29" s="249"/>
      <c r="CY29" s="249"/>
      <c r="CZ29" s="249"/>
      <c r="DA29" s="249"/>
      <c r="DB29" s="249"/>
      <c r="DC29" s="249"/>
      <c r="DD29" s="249"/>
      <c r="DE29" s="249"/>
      <c r="DF29" s="249"/>
      <c r="DG29" s="249"/>
      <c r="DH29" s="249"/>
      <c r="DI29" s="249"/>
      <c r="DJ29" s="249"/>
      <c r="DK29" s="249"/>
      <c r="DL29" s="249"/>
      <c r="DM29" s="249"/>
      <c r="DN29" s="249"/>
      <c r="DO29" s="249"/>
      <c r="DP29" s="249"/>
      <c r="DQ29" s="249"/>
      <c r="DR29" s="249"/>
      <c r="DS29" s="249"/>
      <c r="DT29" s="249"/>
      <c r="DU29" s="249"/>
      <c r="DV29" s="249"/>
      <c r="DW29" s="249"/>
      <c r="DX29" s="249"/>
      <c r="DY29" s="249"/>
      <c r="DZ29" s="249"/>
      <c r="EA29" s="249"/>
    </row>
    <row r="30" spans="1:131" s="250" customFormat="1" ht="30" customHeight="1" x14ac:dyDescent="0.15">
      <c r="A30" s="301"/>
      <c r="B30" s="301"/>
      <c r="C30" s="301"/>
      <c r="D30" s="302"/>
      <c r="E30" s="302"/>
      <c r="F30" s="318"/>
      <c r="G30" s="300"/>
      <c r="H30" s="295"/>
      <c r="I30" s="286" t="s">
        <v>231</v>
      </c>
      <c r="J30" s="287">
        <v>8180000</v>
      </c>
      <c r="K30" s="298">
        <v>9728181</v>
      </c>
      <c r="L30" s="323">
        <f t="shared" ref="L30:L31" si="5">J30-K30</f>
        <v>-1548181</v>
      </c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  <c r="X30" s="248"/>
      <c r="Y30" s="248"/>
      <c r="Z30" s="248"/>
      <c r="AA30" s="248"/>
      <c r="AB30" s="248"/>
      <c r="AC30" s="248"/>
      <c r="AD30" s="248"/>
      <c r="AE30" s="248"/>
      <c r="AF30" s="248"/>
      <c r="AG30" s="248"/>
      <c r="AH30" s="248"/>
      <c r="AI30" s="248"/>
      <c r="AJ30" s="248"/>
      <c r="AK30" s="248"/>
      <c r="AL30" s="248"/>
      <c r="AM30" s="248"/>
      <c r="AN30" s="248"/>
      <c r="AO30" s="248"/>
      <c r="AP30" s="248"/>
      <c r="AQ30" s="248"/>
      <c r="AR30" s="248"/>
      <c r="AS30" s="248"/>
      <c r="AT30" s="248"/>
      <c r="AU30" s="248"/>
      <c r="AV30" s="248"/>
      <c r="AW30" s="248"/>
      <c r="AX30" s="248"/>
      <c r="AY30" s="248"/>
      <c r="AZ30" s="248"/>
      <c r="BA30" s="248"/>
      <c r="BB30" s="249"/>
      <c r="BC30" s="249"/>
      <c r="BD30" s="249"/>
      <c r="BE30" s="249"/>
      <c r="BF30" s="249"/>
      <c r="BG30" s="249"/>
      <c r="BH30" s="249"/>
      <c r="BI30" s="249"/>
      <c r="BJ30" s="249"/>
      <c r="BK30" s="249"/>
      <c r="BL30" s="249"/>
      <c r="BM30" s="249"/>
      <c r="BN30" s="249"/>
      <c r="BO30" s="249"/>
      <c r="BP30" s="249"/>
      <c r="BQ30" s="249"/>
      <c r="BR30" s="249"/>
      <c r="BS30" s="249"/>
      <c r="BT30" s="249"/>
      <c r="BU30" s="249"/>
      <c r="BV30" s="249"/>
      <c r="BW30" s="249"/>
      <c r="BX30" s="249"/>
      <c r="BY30" s="249"/>
      <c r="BZ30" s="249"/>
      <c r="CA30" s="249"/>
      <c r="CB30" s="249"/>
      <c r="CC30" s="249"/>
      <c r="CD30" s="249"/>
      <c r="CE30" s="249"/>
      <c r="CF30" s="249"/>
      <c r="CG30" s="249"/>
      <c r="CH30" s="249"/>
      <c r="CI30" s="249"/>
      <c r="CJ30" s="249"/>
      <c r="CK30" s="249"/>
      <c r="CL30" s="249"/>
      <c r="CM30" s="249"/>
      <c r="CN30" s="249"/>
      <c r="CO30" s="249"/>
      <c r="CP30" s="249"/>
      <c r="CQ30" s="249"/>
      <c r="CR30" s="249"/>
      <c r="CS30" s="249"/>
      <c r="CT30" s="249"/>
      <c r="CU30" s="249"/>
      <c r="CV30" s="249"/>
      <c r="CW30" s="249"/>
      <c r="CX30" s="249"/>
      <c r="CY30" s="249"/>
      <c r="CZ30" s="249"/>
      <c r="DA30" s="249"/>
      <c r="DB30" s="249"/>
      <c r="DC30" s="249"/>
      <c r="DD30" s="249"/>
      <c r="DE30" s="249"/>
      <c r="DF30" s="249"/>
      <c r="DG30" s="249"/>
      <c r="DH30" s="249"/>
      <c r="DI30" s="249"/>
      <c r="DJ30" s="249"/>
      <c r="DK30" s="249"/>
      <c r="DL30" s="249"/>
      <c r="DM30" s="249"/>
      <c r="DN30" s="249"/>
      <c r="DO30" s="249"/>
      <c r="DP30" s="249"/>
      <c r="DQ30" s="249"/>
      <c r="DR30" s="249"/>
      <c r="DS30" s="249"/>
      <c r="DT30" s="249"/>
      <c r="DU30" s="249"/>
      <c r="DV30" s="249"/>
      <c r="DW30" s="249"/>
      <c r="DX30" s="249"/>
      <c r="DY30" s="249"/>
      <c r="DZ30" s="249"/>
      <c r="EA30" s="249"/>
    </row>
    <row r="31" spans="1:131" s="250" customFormat="1" ht="30" customHeight="1" x14ac:dyDescent="0.15">
      <c r="A31" s="301"/>
      <c r="B31" s="317"/>
      <c r="C31" s="309"/>
      <c r="D31" s="302"/>
      <c r="E31" s="302"/>
      <c r="F31" s="318"/>
      <c r="G31" s="300"/>
      <c r="H31" s="295"/>
      <c r="I31" s="313" t="s">
        <v>232</v>
      </c>
      <c r="J31" s="287">
        <v>680000</v>
      </c>
      <c r="K31" s="310"/>
      <c r="L31" s="323">
        <f t="shared" si="5"/>
        <v>680000</v>
      </c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48"/>
      <c r="AE31" s="248"/>
      <c r="AF31" s="248"/>
      <c r="AG31" s="248"/>
      <c r="AH31" s="248"/>
      <c r="AI31" s="248"/>
      <c r="AJ31" s="248"/>
      <c r="AK31" s="248"/>
      <c r="AL31" s="248"/>
      <c r="AM31" s="248"/>
      <c r="AN31" s="248"/>
      <c r="AO31" s="248"/>
      <c r="AP31" s="248"/>
      <c r="AQ31" s="248"/>
      <c r="AR31" s="248"/>
      <c r="AS31" s="248"/>
      <c r="AT31" s="248"/>
      <c r="AU31" s="248"/>
      <c r="AV31" s="248"/>
      <c r="AW31" s="248"/>
      <c r="AX31" s="248"/>
      <c r="AY31" s="248"/>
      <c r="AZ31" s="248"/>
      <c r="BA31" s="248"/>
      <c r="BB31" s="249"/>
      <c r="BC31" s="249"/>
      <c r="BD31" s="249"/>
      <c r="BE31" s="249"/>
      <c r="BF31" s="249"/>
      <c r="BG31" s="249"/>
      <c r="BH31" s="249"/>
      <c r="BI31" s="249"/>
      <c r="BJ31" s="249"/>
      <c r="BK31" s="249"/>
      <c r="BL31" s="249"/>
      <c r="BM31" s="249"/>
      <c r="BN31" s="249"/>
      <c r="BO31" s="249"/>
      <c r="BP31" s="249"/>
      <c r="BQ31" s="249"/>
      <c r="BR31" s="249"/>
      <c r="BS31" s="249"/>
      <c r="BT31" s="249"/>
      <c r="BU31" s="249"/>
      <c r="BV31" s="249"/>
      <c r="BW31" s="249"/>
      <c r="BX31" s="249"/>
      <c r="BY31" s="249"/>
      <c r="BZ31" s="249"/>
      <c r="CA31" s="249"/>
      <c r="CB31" s="249"/>
      <c r="CC31" s="249"/>
      <c r="CD31" s="249"/>
      <c r="CE31" s="249"/>
      <c r="CF31" s="249"/>
      <c r="CG31" s="249"/>
      <c r="CH31" s="249"/>
      <c r="CI31" s="249"/>
      <c r="CJ31" s="249"/>
      <c r="CK31" s="249"/>
      <c r="CL31" s="249"/>
      <c r="CM31" s="249"/>
      <c r="CN31" s="249"/>
      <c r="CO31" s="249"/>
      <c r="CP31" s="249"/>
      <c r="CQ31" s="249"/>
      <c r="CR31" s="249"/>
      <c r="CS31" s="249"/>
      <c r="CT31" s="249"/>
      <c r="CU31" s="249"/>
      <c r="CV31" s="249"/>
      <c r="CW31" s="249"/>
      <c r="CX31" s="249"/>
      <c r="CY31" s="249"/>
      <c r="CZ31" s="249"/>
      <c r="DA31" s="249"/>
      <c r="DB31" s="249"/>
      <c r="DC31" s="249"/>
      <c r="DD31" s="249"/>
      <c r="DE31" s="249"/>
      <c r="DF31" s="249"/>
      <c r="DG31" s="249"/>
      <c r="DH31" s="249"/>
      <c r="DI31" s="249"/>
      <c r="DJ31" s="249"/>
      <c r="DK31" s="249"/>
      <c r="DL31" s="249"/>
      <c r="DM31" s="249"/>
      <c r="DN31" s="249"/>
      <c r="DO31" s="249"/>
      <c r="DP31" s="249"/>
      <c r="DQ31" s="249"/>
      <c r="DR31" s="249"/>
      <c r="DS31" s="249"/>
      <c r="DT31" s="249"/>
      <c r="DU31" s="249"/>
      <c r="DV31" s="249"/>
      <c r="DW31" s="249"/>
      <c r="DX31" s="249"/>
      <c r="DY31" s="249"/>
      <c r="DZ31" s="249"/>
      <c r="EA31" s="249"/>
    </row>
    <row r="32" spans="1:131" s="250" customFormat="1" ht="30" customHeight="1" x14ac:dyDescent="0.15">
      <c r="A32" s="301"/>
      <c r="B32" s="301"/>
      <c r="C32" s="301"/>
      <c r="D32" s="302"/>
      <c r="E32" s="302"/>
      <c r="F32" s="318"/>
      <c r="G32" s="426" t="s">
        <v>211</v>
      </c>
      <c r="H32" s="313"/>
      <c r="I32" s="286"/>
      <c r="J32" s="376">
        <f>J33</f>
        <v>7572400</v>
      </c>
      <c r="K32" s="376">
        <f>K33</f>
        <v>1181680</v>
      </c>
      <c r="L32" s="377">
        <f t="shared" ref="L32:L38" si="6">J32-K32</f>
        <v>6390720</v>
      </c>
      <c r="M32" s="248"/>
      <c r="N32" s="248"/>
      <c r="O32" s="248"/>
      <c r="P32" s="248"/>
      <c r="Q32" s="248"/>
      <c r="R32" s="248"/>
      <c r="S32" s="248"/>
      <c r="T32" s="248"/>
      <c r="U32" s="248"/>
      <c r="V32" s="248"/>
      <c r="W32" s="248"/>
      <c r="X32" s="248"/>
      <c r="Y32" s="248"/>
      <c r="Z32" s="248"/>
      <c r="AA32" s="248"/>
      <c r="AB32" s="248"/>
      <c r="AC32" s="248"/>
      <c r="AD32" s="248"/>
      <c r="AE32" s="248"/>
      <c r="AF32" s="248"/>
      <c r="AG32" s="248"/>
      <c r="AH32" s="248"/>
      <c r="AI32" s="248"/>
      <c r="AJ32" s="248"/>
      <c r="AK32" s="248"/>
      <c r="AL32" s="248"/>
      <c r="AM32" s="248"/>
      <c r="AN32" s="248"/>
      <c r="AO32" s="248"/>
      <c r="AP32" s="248"/>
      <c r="AQ32" s="248"/>
      <c r="AR32" s="248"/>
      <c r="AS32" s="248"/>
      <c r="AT32" s="248"/>
      <c r="AU32" s="248"/>
      <c r="AV32" s="248"/>
      <c r="AW32" s="248"/>
      <c r="AX32" s="248"/>
      <c r="AY32" s="248"/>
      <c r="AZ32" s="248"/>
      <c r="BA32" s="248"/>
      <c r="BB32" s="249"/>
      <c r="BC32" s="249"/>
      <c r="BD32" s="249"/>
      <c r="BE32" s="249"/>
      <c r="BF32" s="249"/>
      <c r="BG32" s="249"/>
      <c r="BH32" s="249"/>
      <c r="BI32" s="249"/>
      <c r="BJ32" s="249"/>
      <c r="BK32" s="249"/>
      <c r="BL32" s="249"/>
      <c r="BM32" s="249"/>
      <c r="BN32" s="249"/>
      <c r="BO32" s="249"/>
      <c r="BP32" s="249"/>
      <c r="BQ32" s="249"/>
      <c r="BR32" s="249"/>
      <c r="BS32" s="249"/>
      <c r="BT32" s="249"/>
      <c r="BU32" s="249"/>
      <c r="BV32" s="249"/>
      <c r="BW32" s="249"/>
      <c r="BX32" s="249"/>
      <c r="BY32" s="249"/>
      <c r="BZ32" s="249"/>
      <c r="CA32" s="249"/>
      <c r="CB32" s="249"/>
      <c r="CC32" s="249"/>
      <c r="CD32" s="249"/>
      <c r="CE32" s="249"/>
      <c r="CF32" s="249"/>
      <c r="CG32" s="249"/>
      <c r="CH32" s="249"/>
      <c r="CI32" s="249"/>
      <c r="CJ32" s="249"/>
      <c r="CK32" s="249"/>
      <c r="CL32" s="249"/>
      <c r="CM32" s="249"/>
      <c r="CN32" s="249"/>
      <c r="CO32" s="249"/>
      <c r="CP32" s="249"/>
      <c r="CQ32" s="249"/>
      <c r="CR32" s="249"/>
      <c r="CS32" s="249"/>
      <c r="CT32" s="249"/>
      <c r="CU32" s="249"/>
      <c r="CV32" s="249"/>
      <c r="CW32" s="249"/>
      <c r="CX32" s="249"/>
      <c r="CY32" s="249"/>
      <c r="CZ32" s="249"/>
      <c r="DA32" s="249"/>
      <c r="DB32" s="249"/>
      <c r="DC32" s="249"/>
      <c r="DD32" s="249"/>
      <c r="DE32" s="249"/>
      <c r="DF32" s="249"/>
      <c r="DG32" s="249"/>
      <c r="DH32" s="249"/>
      <c r="DI32" s="249"/>
      <c r="DJ32" s="249"/>
      <c r="DK32" s="249"/>
      <c r="DL32" s="249"/>
      <c r="DM32" s="249"/>
      <c r="DN32" s="249"/>
      <c r="DO32" s="249"/>
      <c r="DP32" s="249"/>
      <c r="DQ32" s="249"/>
      <c r="DR32" s="249"/>
      <c r="DS32" s="249"/>
      <c r="DT32" s="249"/>
      <c r="DU32" s="249"/>
      <c r="DV32" s="249"/>
      <c r="DW32" s="249"/>
      <c r="DX32" s="249"/>
      <c r="DY32" s="249"/>
      <c r="DZ32" s="249"/>
      <c r="EA32" s="249"/>
    </row>
    <row r="33" spans="1:131" s="250" customFormat="1" ht="30" customHeight="1" x14ac:dyDescent="0.15">
      <c r="A33" s="301"/>
      <c r="B33" s="301"/>
      <c r="C33" s="301"/>
      <c r="D33" s="302"/>
      <c r="E33" s="302"/>
      <c r="F33" s="318"/>
      <c r="G33" s="430"/>
      <c r="H33" s="304" t="s">
        <v>211</v>
      </c>
      <c r="I33" s="304"/>
      <c r="J33" s="378">
        <f>J34+J35</f>
        <v>7572400</v>
      </c>
      <c r="K33" s="378">
        <f>K34+K35</f>
        <v>1181680</v>
      </c>
      <c r="L33" s="377">
        <f t="shared" si="6"/>
        <v>6390720</v>
      </c>
      <c r="M33" s="248"/>
      <c r="N33" s="248"/>
      <c r="O33" s="248"/>
      <c r="P33" s="248"/>
      <c r="Q33" s="248"/>
      <c r="R33" s="248"/>
      <c r="S33" s="248"/>
      <c r="T33" s="248"/>
      <c r="U33" s="248"/>
      <c r="V33" s="248"/>
      <c r="W33" s="248"/>
      <c r="X33" s="248"/>
      <c r="Y33" s="248"/>
      <c r="Z33" s="248"/>
      <c r="AA33" s="248"/>
      <c r="AB33" s="248"/>
      <c r="AC33" s="248"/>
      <c r="AD33" s="248"/>
      <c r="AE33" s="248"/>
      <c r="AF33" s="248"/>
      <c r="AG33" s="248"/>
      <c r="AH33" s="248"/>
      <c r="AI33" s="248"/>
      <c r="AJ33" s="248"/>
      <c r="AK33" s="248"/>
      <c r="AL33" s="248"/>
      <c r="AM33" s="248"/>
      <c r="AN33" s="248"/>
      <c r="AO33" s="248"/>
      <c r="AP33" s="248"/>
      <c r="AQ33" s="248"/>
      <c r="AR33" s="248"/>
      <c r="AS33" s="248"/>
      <c r="AT33" s="248"/>
      <c r="AU33" s="248"/>
      <c r="AV33" s="248"/>
      <c r="AW33" s="248"/>
      <c r="AX33" s="248"/>
      <c r="AY33" s="248"/>
      <c r="AZ33" s="248"/>
      <c r="BA33" s="248"/>
      <c r="BB33" s="249"/>
      <c r="BC33" s="249"/>
      <c r="BD33" s="249"/>
      <c r="BE33" s="249"/>
      <c r="BF33" s="249"/>
      <c r="BG33" s="249"/>
      <c r="BH33" s="249"/>
      <c r="BI33" s="249"/>
      <c r="BJ33" s="249"/>
      <c r="BK33" s="249"/>
      <c r="BL33" s="249"/>
      <c r="BM33" s="249"/>
      <c r="BN33" s="249"/>
      <c r="BO33" s="249"/>
      <c r="BP33" s="249"/>
      <c r="BQ33" s="249"/>
      <c r="BR33" s="249"/>
      <c r="BS33" s="249"/>
      <c r="BT33" s="249"/>
      <c r="BU33" s="249"/>
      <c r="BV33" s="249"/>
      <c r="BW33" s="249"/>
      <c r="BX33" s="249"/>
      <c r="BY33" s="249"/>
      <c r="BZ33" s="249"/>
      <c r="CA33" s="249"/>
      <c r="CB33" s="249"/>
      <c r="CC33" s="249"/>
      <c r="CD33" s="249"/>
      <c r="CE33" s="249"/>
      <c r="CF33" s="249"/>
      <c r="CG33" s="249"/>
      <c r="CH33" s="249"/>
      <c r="CI33" s="249"/>
      <c r="CJ33" s="249"/>
      <c r="CK33" s="249"/>
      <c r="CL33" s="249"/>
      <c r="CM33" s="249"/>
      <c r="CN33" s="249"/>
      <c r="CO33" s="249"/>
      <c r="CP33" s="249"/>
      <c r="CQ33" s="249"/>
      <c r="CR33" s="249"/>
      <c r="CS33" s="249"/>
      <c r="CT33" s="249"/>
      <c r="CU33" s="249"/>
      <c r="CV33" s="249"/>
      <c r="CW33" s="249"/>
      <c r="CX33" s="249"/>
      <c r="CY33" s="249"/>
      <c r="CZ33" s="249"/>
      <c r="DA33" s="249"/>
      <c r="DB33" s="249"/>
      <c r="DC33" s="249"/>
      <c r="DD33" s="249"/>
      <c r="DE33" s="249"/>
      <c r="DF33" s="249"/>
      <c r="DG33" s="249"/>
      <c r="DH33" s="249"/>
      <c r="DI33" s="249"/>
      <c r="DJ33" s="249"/>
      <c r="DK33" s="249"/>
      <c r="DL33" s="249"/>
      <c r="DM33" s="249"/>
      <c r="DN33" s="249"/>
      <c r="DO33" s="249"/>
      <c r="DP33" s="249"/>
      <c r="DQ33" s="249"/>
      <c r="DR33" s="249"/>
      <c r="DS33" s="249"/>
      <c r="DT33" s="249"/>
      <c r="DU33" s="249"/>
      <c r="DV33" s="249"/>
      <c r="DW33" s="249"/>
      <c r="DX33" s="249"/>
      <c r="DY33" s="249"/>
      <c r="DZ33" s="249"/>
      <c r="EA33" s="249"/>
    </row>
    <row r="34" spans="1:131" s="250" customFormat="1" ht="30" customHeight="1" x14ac:dyDescent="0.15">
      <c r="A34" s="301"/>
      <c r="B34" s="301"/>
      <c r="C34" s="301"/>
      <c r="D34" s="302"/>
      <c r="E34" s="302"/>
      <c r="F34" s="318"/>
      <c r="G34" s="430"/>
      <c r="H34" s="304"/>
      <c r="I34" s="304" t="s">
        <v>193</v>
      </c>
      <c r="J34" s="310">
        <v>372400</v>
      </c>
      <c r="K34" s="315"/>
      <c r="L34" s="323">
        <f t="shared" si="6"/>
        <v>372400</v>
      </c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248"/>
      <c r="AC34" s="248"/>
      <c r="AD34" s="248"/>
      <c r="AE34" s="248"/>
      <c r="AF34" s="248"/>
      <c r="AG34" s="248"/>
      <c r="AH34" s="248"/>
      <c r="AI34" s="248"/>
      <c r="AJ34" s="248"/>
      <c r="AK34" s="248"/>
      <c r="AL34" s="248"/>
      <c r="AM34" s="248"/>
      <c r="AN34" s="248"/>
      <c r="AO34" s="248"/>
      <c r="AP34" s="248"/>
      <c r="AQ34" s="248"/>
      <c r="AR34" s="248"/>
      <c r="AS34" s="248"/>
      <c r="AT34" s="248"/>
      <c r="AU34" s="248"/>
      <c r="AV34" s="248"/>
      <c r="AW34" s="248"/>
      <c r="AX34" s="248"/>
      <c r="AY34" s="248"/>
      <c r="AZ34" s="248"/>
      <c r="BA34" s="248"/>
      <c r="BB34" s="249"/>
      <c r="BC34" s="249"/>
      <c r="BD34" s="249"/>
      <c r="BE34" s="249"/>
      <c r="BF34" s="249"/>
      <c r="BG34" s="249"/>
      <c r="BH34" s="249"/>
      <c r="BI34" s="249"/>
      <c r="BJ34" s="249"/>
      <c r="BK34" s="249"/>
      <c r="BL34" s="249"/>
      <c r="BM34" s="249"/>
      <c r="BN34" s="249"/>
      <c r="BO34" s="249"/>
      <c r="BP34" s="249"/>
      <c r="BQ34" s="249"/>
      <c r="BR34" s="249"/>
      <c r="BS34" s="249"/>
      <c r="BT34" s="249"/>
      <c r="BU34" s="249"/>
      <c r="BV34" s="249"/>
      <c r="BW34" s="249"/>
      <c r="BX34" s="249"/>
      <c r="BY34" s="249"/>
      <c r="BZ34" s="249"/>
      <c r="CA34" s="249"/>
      <c r="CB34" s="249"/>
      <c r="CC34" s="249"/>
      <c r="CD34" s="249"/>
      <c r="CE34" s="249"/>
      <c r="CF34" s="249"/>
      <c r="CG34" s="249"/>
      <c r="CH34" s="249"/>
      <c r="CI34" s="249"/>
      <c r="CJ34" s="249"/>
      <c r="CK34" s="249"/>
      <c r="CL34" s="249"/>
      <c r="CM34" s="249"/>
      <c r="CN34" s="249"/>
      <c r="CO34" s="249"/>
      <c r="CP34" s="249"/>
      <c r="CQ34" s="249"/>
      <c r="CR34" s="249"/>
      <c r="CS34" s="249"/>
      <c r="CT34" s="249"/>
      <c r="CU34" s="249"/>
      <c r="CV34" s="249"/>
      <c r="CW34" s="249"/>
      <c r="CX34" s="249"/>
      <c r="CY34" s="249"/>
      <c r="CZ34" s="249"/>
      <c r="DA34" s="249"/>
      <c r="DB34" s="249"/>
      <c r="DC34" s="249"/>
      <c r="DD34" s="249"/>
      <c r="DE34" s="249"/>
      <c r="DF34" s="249"/>
      <c r="DG34" s="249"/>
      <c r="DH34" s="249"/>
      <c r="DI34" s="249"/>
      <c r="DJ34" s="249"/>
      <c r="DK34" s="249"/>
      <c r="DL34" s="249"/>
      <c r="DM34" s="249"/>
      <c r="DN34" s="249"/>
      <c r="DO34" s="249"/>
      <c r="DP34" s="249"/>
      <c r="DQ34" s="249"/>
      <c r="DR34" s="249"/>
      <c r="DS34" s="249"/>
      <c r="DT34" s="249"/>
      <c r="DU34" s="249"/>
      <c r="DV34" s="249"/>
      <c r="DW34" s="249"/>
      <c r="DX34" s="249"/>
      <c r="DY34" s="249"/>
      <c r="DZ34" s="249"/>
      <c r="EA34" s="249"/>
    </row>
    <row r="35" spans="1:131" s="250" customFormat="1" ht="30" customHeight="1" x14ac:dyDescent="0.15">
      <c r="A35" s="301"/>
      <c r="B35" s="301"/>
      <c r="C35" s="301"/>
      <c r="D35" s="302"/>
      <c r="E35" s="302"/>
      <c r="F35" s="318"/>
      <c r="G35" s="430"/>
      <c r="H35" s="304"/>
      <c r="I35" s="304" t="s">
        <v>247</v>
      </c>
      <c r="J35" s="310">
        <v>7200000</v>
      </c>
      <c r="K35" s="315">
        <v>1181680</v>
      </c>
      <c r="L35" s="323">
        <f t="shared" si="6"/>
        <v>6018320</v>
      </c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248"/>
      <c r="X35" s="248"/>
      <c r="Y35" s="248"/>
      <c r="Z35" s="248"/>
      <c r="AA35" s="248"/>
      <c r="AB35" s="248"/>
      <c r="AC35" s="248"/>
      <c r="AD35" s="248"/>
      <c r="AE35" s="248"/>
      <c r="AF35" s="248"/>
      <c r="AG35" s="248"/>
      <c r="AH35" s="248"/>
      <c r="AI35" s="248"/>
      <c r="AJ35" s="248"/>
      <c r="AK35" s="248"/>
      <c r="AL35" s="248"/>
      <c r="AM35" s="248"/>
      <c r="AN35" s="248"/>
      <c r="AO35" s="248"/>
      <c r="AP35" s="248"/>
      <c r="AQ35" s="248"/>
      <c r="AR35" s="248"/>
      <c r="AS35" s="248"/>
      <c r="AT35" s="248"/>
      <c r="AU35" s="248"/>
      <c r="AV35" s="248"/>
      <c r="AW35" s="248"/>
      <c r="AX35" s="248"/>
      <c r="AY35" s="248"/>
      <c r="AZ35" s="248"/>
      <c r="BA35" s="248"/>
      <c r="BB35" s="249"/>
      <c r="BC35" s="249"/>
      <c r="BD35" s="249"/>
      <c r="BE35" s="249"/>
      <c r="BF35" s="249"/>
      <c r="BG35" s="249"/>
      <c r="BH35" s="249"/>
      <c r="BI35" s="249"/>
      <c r="BJ35" s="249"/>
      <c r="BK35" s="249"/>
      <c r="BL35" s="249"/>
      <c r="BM35" s="249"/>
      <c r="BN35" s="249"/>
      <c r="BO35" s="249"/>
      <c r="BP35" s="249"/>
      <c r="BQ35" s="249"/>
      <c r="BR35" s="249"/>
      <c r="BS35" s="249"/>
      <c r="BT35" s="249"/>
      <c r="BU35" s="249"/>
      <c r="BV35" s="249"/>
      <c r="BW35" s="249"/>
      <c r="BX35" s="249"/>
      <c r="BY35" s="249"/>
      <c r="BZ35" s="249"/>
      <c r="CA35" s="249"/>
      <c r="CB35" s="249"/>
      <c r="CC35" s="249"/>
      <c r="CD35" s="249"/>
      <c r="CE35" s="249"/>
      <c r="CF35" s="249"/>
      <c r="CG35" s="249"/>
      <c r="CH35" s="249"/>
      <c r="CI35" s="249"/>
      <c r="CJ35" s="249"/>
      <c r="CK35" s="249"/>
      <c r="CL35" s="249"/>
      <c r="CM35" s="249"/>
      <c r="CN35" s="249"/>
      <c r="CO35" s="249"/>
      <c r="CP35" s="249"/>
      <c r="CQ35" s="249"/>
      <c r="CR35" s="249"/>
      <c r="CS35" s="249"/>
      <c r="CT35" s="249"/>
      <c r="CU35" s="249"/>
      <c r="CV35" s="249"/>
      <c r="CW35" s="249"/>
      <c r="CX35" s="249"/>
      <c r="CY35" s="249"/>
      <c r="CZ35" s="249"/>
      <c r="DA35" s="249"/>
      <c r="DB35" s="249"/>
      <c r="DC35" s="249"/>
      <c r="DD35" s="249"/>
      <c r="DE35" s="249"/>
      <c r="DF35" s="249"/>
      <c r="DG35" s="249"/>
      <c r="DH35" s="249"/>
      <c r="DI35" s="249"/>
      <c r="DJ35" s="249"/>
      <c r="DK35" s="249"/>
      <c r="DL35" s="249"/>
      <c r="DM35" s="249"/>
      <c r="DN35" s="249"/>
      <c r="DO35" s="249"/>
      <c r="DP35" s="249"/>
      <c r="DQ35" s="249"/>
      <c r="DR35" s="249"/>
      <c r="DS35" s="249"/>
      <c r="DT35" s="249"/>
      <c r="DU35" s="249"/>
      <c r="DV35" s="249"/>
      <c r="DW35" s="249"/>
      <c r="DX35" s="249"/>
      <c r="DY35" s="249"/>
      <c r="DZ35" s="249"/>
      <c r="EA35" s="249"/>
    </row>
    <row r="36" spans="1:131" s="250" customFormat="1" ht="30" customHeight="1" x14ac:dyDescent="0.15">
      <c r="A36" s="301"/>
      <c r="B36" s="301"/>
      <c r="C36" s="301"/>
      <c r="D36" s="302"/>
      <c r="E36" s="302"/>
      <c r="F36" s="318"/>
      <c r="G36" s="426" t="s">
        <v>194</v>
      </c>
      <c r="H36" s="313"/>
      <c r="I36" s="286"/>
      <c r="J36" s="378">
        <f>J37</f>
        <v>0</v>
      </c>
      <c r="K36" s="379">
        <f>SUM(K37)</f>
        <v>232151142</v>
      </c>
      <c r="L36" s="377">
        <f t="shared" si="6"/>
        <v>-232151142</v>
      </c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8"/>
      <c r="AE36" s="248"/>
      <c r="AF36" s="248"/>
      <c r="AG36" s="248"/>
      <c r="AH36" s="248"/>
      <c r="AI36" s="248"/>
      <c r="AJ36" s="248"/>
      <c r="AK36" s="248"/>
      <c r="AL36" s="248"/>
      <c r="AM36" s="248"/>
      <c r="AN36" s="248"/>
      <c r="AO36" s="248"/>
      <c r="AP36" s="248"/>
      <c r="AQ36" s="248"/>
      <c r="AR36" s="248"/>
      <c r="AS36" s="248"/>
      <c r="AT36" s="248"/>
      <c r="AU36" s="248"/>
      <c r="AV36" s="248"/>
      <c r="AW36" s="248"/>
      <c r="AX36" s="248"/>
      <c r="AY36" s="248"/>
      <c r="AZ36" s="248"/>
      <c r="BA36" s="248"/>
      <c r="BB36" s="249"/>
      <c r="BC36" s="249"/>
      <c r="BD36" s="249"/>
      <c r="BE36" s="249"/>
      <c r="BF36" s="249"/>
      <c r="BG36" s="249"/>
      <c r="BH36" s="249"/>
      <c r="BI36" s="249"/>
      <c r="BJ36" s="249"/>
      <c r="BK36" s="249"/>
      <c r="BL36" s="249"/>
      <c r="BM36" s="249"/>
      <c r="BN36" s="249"/>
      <c r="BO36" s="249"/>
      <c r="BP36" s="249"/>
      <c r="BQ36" s="249"/>
      <c r="BR36" s="249"/>
      <c r="BS36" s="249"/>
      <c r="BT36" s="249"/>
      <c r="BU36" s="249"/>
      <c r="BV36" s="249"/>
      <c r="BW36" s="249"/>
      <c r="BX36" s="249"/>
      <c r="BY36" s="249"/>
      <c r="BZ36" s="249"/>
      <c r="CA36" s="249"/>
      <c r="CB36" s="249"/>
      <c r="CC36" s="249"/>
      <c r="CD36" s="249"/>
      <c r="CE36" s="249"/>
      <c r="CF36" s="249"/>
      <c r="CG36" s="249"/>
      <c r="CH36" s="249"/>
      <c r="CI36" s="249"/>
      <c r="CJ36" s="249"/>
      <c r="CK36" s="249"/>
      <c r="CL36" s="249"/>
      <c r="CM36" s="249"/>
      <c r="CN36" s="249"/>
      <c r="CO36" s="249"/>
      <c r="CP36" s="249"/>
      <c r="CQ36" s="249"/>
      <c r="CR36" s="249"/>
      <c r="CS36" s="249"/>
      <c r="CT36" s="249"/>
      <c r="CU36" s="249"/>
      <c r="CV36" s="249"/>
      <c r="CW36" s="249"/>
      <c r="CX36" s="249"/>
      <c r="CY36" s="249"/>
      <c r="CZ36" s="249"/>
      <c r="DA36" s="249"/>
      <c r="DB36" s="249"/>
      <c r="DC36" s="249"/>
      <c r="DD36" s="249"/>
      <c r="DE36" s="249"/>
      <c r="DF36" s="249"/>
      <c r="DG36" s="249"/>
      <c r="DH36" s="249"/>
      <c r="DI36" s="249"/>
      <c r="DJ36" s="249"/>
      <c r="DK36" s="249"/>
      <c r="DL36" s="249"/>
      <c r="DM36" s="249"/>
      <c r="DN36" s="249"/>
      <c r="DO36" s="249"/>
      <c r="DP36" s="249"/>
      <c r="DQ36" s="249"/>
      <c r="DR36" s="249"/>
      <c r="DS36" s="249"/>
      <c r="DT36" s="249"/>
      <c r="DU36" s="249"/>
      <c r="DV36" s="249"/>
      <c r="DW36" s="249"/>
      <c r="DX36" s="249"/>
      <c r="DY36" s="249"/>
      <c r="DZ36" s="249"/>
      <c r="EA36" s="249"/>
    </row>
    <row r="37" spans="1:131" s="250" customFormat="1" ht="30" customHeight="1" x14ac:dyDescent="0.15">
      <c r="A37" s="301"/>
      <c r="B37" s="301"/>
      <c r="C37" s="301"/>
      <c r="D37" s="302"/>
      <c r="E37" s="302"/>
      <c r="F37" s="318"/>
      <c r="G37" s="427"/>
      <c r="H37" s="304" t="s">
        <v>194</v>
      </c>
      <c r="I37" s="304"/>
      <c r="J37" s="378">
        <f>J38</f>
        <v>0</v>
      </c>
      <c r="K37" s="379">
        <f>SUM(K38)</f>
        <v>232151142</v>
      </c>
      <c r="L37" s="377">
        <f t="shared" si="6"/>
        <v>-232151142</v>
      </c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8"/>
      <c r="AE37" s="248"/>
      <c r="AF37" s="248"/>
      <c r="AG37" s="248"/>
      <c r="AH37" s="248"/>
      <c r="AI37" s="248"/>
      <c r="AJ37" s="248"/>
      <c r="AK37" s="248"/>
      <c r="AL37" s="248"/>
      <c r="AM37" s="248"/>
      <c r="AN37" s="248"/>
      <c r="AO37" s="248"/>
      <c r="AP37" s="248"/>
      <c r="AQ37" s="248"/>
      <c r="AR37" s="248"/>
      <c r="AS37" s="248"/>
      <c r="AT37" s="248"/>
      <c r="AU37" s="248"/>
      <c r="AV37" s="248"/>
      <c r="AW37" s="248"/>
      <c r="AX37" s="248"/>
      <c r="AY37" s="248"/>
      <c r="AZ37" s="248"/>
      <c r="BA37" s="248"/>
      <c r="BB37" s="249"/>
      <c r="BC37" s="249"/>
      <c r="BD37" s="249"/>
      <c r="BE37" s="249"/>
      <c r="BF37" s="249"/>
      <c r="BG37" s="249"/>
      <c r="BH37" s="249"/>
      <c r="BI37" s="249"/>
      <c r="BJ37" s="249"/>
      <c r="BK37" s="249"/>
      <c r="BL37" s="249"/>
      <c r="BM37" s="249"/>
      <c r="BN37" s="249"/>
      <c r="BO37" s="249"/>
      <c r="BP37" s="249"/>
      <c r="BQ37" s="249"/>
      <c r="BR37" s="249"/>
      <c r="BS37" s="249"/>
      <c r="BT37" s="249"/>
      <c r="BU37" s="249"/>
      <c r="BV37" s="249"/>
      <c r="BW37" s="249"/>
      <c r="BX37" s="249"/>
      <c r="BY37" s="249"/>
      <c r="BZ37" s="249"/>
      <c r="CA37" s="249"/>
      <c r="CB37" s="249"/>
      <c r="CC37" s="249"/>
      <c r="CD37" s="249"/>
      <c r="CE37" s="249"/>
      <c r="CF37" s="249"/>
      <c r="CG37" s="249"/>
      <c r="CH37" s="249"/>
      <c r="CI37" s="249"/>
      <c r="CJ37" s="249"/>
      <c r="CK37" s="249"/>
      <c r="CL37" s="249"/>
      <c r="CM37" s="249"/>
      <c r="CN37" s="249"/>
      <c r="CO37" s="249"/>
      <c r="CP37" s="249"/>
      <c r="CQ37" s="249"/>
      <c r="CR37" s="249"/>
      <c r="CS37" s="249"/>
      <c r="CT37" s="249"/>
      <c r="CU37" s="249"/>
      <c r="CV37" s="249"/>
      <c r="CW37" s="249"/>
      <c r="CX37" s="249"/>
      <c r="CY37" s="249"/>
      <c r="CZ37" s="249"/>
      <c r="DA37" s="249"/>
      <c r="DB37" s="249"/>
      <c r="DC37" s="249"/>
      <c r="DD37" s="249"/>
      <c r="DE37" s="249"/>
      <c r="DF37" s="249"/>
      <c r="DG37" s="249"/>
      <c r="DH37" s="249"/>
      <c r="DI37" s="249"/>
      <c r="DJ37" s="249"/>
      <c r="DK37" s="249"/>
      <c r="DL37" s="249"/>
      <c r="DM37" s="249"/>
      <c r="DN37" s="249"/>
      <c r="DO37" s="249"/>
      <c r="DP37" s="249"/>
      <c r="DQ37" s="249"/>
      <c r="DR37" s="249"/>
      <c r="DS37" s="249"/>
      <c r="DT37" s="249"/>
      <c r="DU37" s="249"/>
      <c r="DV37" s="249"/>
      <c r="DW37" s="249"/>
      <c r="DX37" s="249"/>
      <c r="DY37" s="249"/>
      <c r="DZ37" s="249"/>
      <c r="EA37" s="249"/>
    </row>
    <row r="38" spans="1:131" s="250" customFormat="1" ht="30" customHeight="1" thickBot="1" x14ac:dyDescent="0.2">
      <c r="A38" s="301"/>
      <c r="B38" s="301"/>
      <c r="C38" s="301"/>
      <c r="D38" s="302"/>
      <c r="E38" s="302"/>
      <c r="F38" s="318"/>
      <c r="G38" s="431"/>
      <c r="H38" s="319"/>
      <c r="I38" s="319" t="s">
        <v>195</v>
      </c>
      <c r="J38" s="320"/>
      <c r="K38" s="363">
        <v>232151142</v>
      </c>
      <c r="L38" s="410">
        <f t="shared" si="6"/>
        <v>-232151142</v>
      </c>
      <c r="M38" s="248"/>
      <c r="N38" s="248"/>
      <c r="O38" s="248"/>
      <c r="P38" s="248"/>
      <c r="Q38" s="248"/>
      <c r="R38" s="248"/>
      <c r="S38" s="248"/>
      <c r="T38" s="248"/>
      <c r="U38" s="248"/>
      <c r="V38" s="248"/>
      <c r="W38" s="248"/>
      <c r="X38" s="248"/>
      <c r="Y38" s="248"/>
      <c r="Z38" s="248"/>
      <c r="AA38" s="248"/>
      <c r="AB38" s="248"/>
      <c r="AC38" s="248"/>
      <c r="AD38" s="248"/>
      <c r="AE38" s="248"/>
      <c r="AF38" s="248"/>
      <c r="AG38" s="248"/>
      <c r="AH38" s="248"/>
      <c r="AI38" s="248"/>
      <c r="AJ38" s="248"/>
      <c r="AK38" s="248"/>
      <c r="AL38" s="248"/>
      <c r="AM38" s="248"/>
      <c r="AN38" s="248"/>
      <c r="AO38" s="248"/>
      <c r="AP38" s="248"/>
      <c r="AQ38" s="248"/>
      <c r="AR38" s="248"/>
      <c r="AS38" s="248"/>
      <c r="AT38" s="248"/>
      <c r="AU38" s="248"/>
      <c r="AV38" s="248"/>
      <c r="AW38" s="248"/>
      <c r="AX38" s="248"/>
      <c r="AY38" s="248"/>
      <c r="AZ38" s="248"/>
      <c r="BA38" s="248"/>
      <c r="BB38" s="249"/>
      <c r="BC38" s="249"/>
      <c r="BD38" s="249"/>
      <c r="BE38" s="249"/>
      <c r="BF38" s="249"/>
      <c r="BG38" s="249"/>
      <c r="BH38" s="249"/>
      <c r="BI38" s="249"/>
      <c r="BJ38" s="249"/>
      <c r="BK38" s="249"/>
      <c r="BL38" s="249"/>
      <c r="BM38" s="249"/>
      <c r="BN38" s="249"/>
      <c r="BO38" s="249"/>
      <c r="BP38" s="249"/>
      <c r="BQ38" s="249"/>
      <c r="BR38" s="249"/>
      <c r="BS38" s="249"/>
      <c r="BT38" s="249"/>
      <c r="BU38" s="249"/>
      <c r="BV38" s="249"/>
      <c r="BW38" s="249"/>
      <c r="BX38" s="249"/>
      <c r="BY38" s="249"/>
      <c r="BZ38" s="249"/>
      <c r="CA38" s="249"/>
      <c r="CB38" s="249"/>
      <c r="CC38" s="249"/>
      <c r="CD38" s="249"/>
      <c r="CE38" s="249"/>
      <c r="CF38" s="249"/>
      <c r="CG38" s="249"/>
      <c r="CH38" s="249"/>
      <c r="CI38" s="249"/>
      <c r="CJ38" s="249"/>
      <c r="CK38" s="249"/>
      <c r="CL38" s="249"/>
      <c r="CM38" s="249"/>
      <c r="CN38" s="249"/>
      <c r="CO38" s="249"/>
      <c r="CP38" s="249"/>
      <c r="CQ38" s="249"/>
      <c r="CR38" s="249"/>
      <c r="CS38" s="249"/>
      <c r="CT38" s="249"/>
      <c r="CU38" s="249"/>
      <c r="CV38" s="249"/>
      <c r="CW38" s="249"/>
      <c r="CX38" s="249"/>
      <c r="CY38" s="249"/>
      <c r="CZ38" s="249"/>
      <c r="DA38" s="249"/>
      <c r="DB38" s="249"/>
      <c r="DC38" s="249"/>
      <c r="DD38" s="249"/>
      <c r="DE38" s="249"/>
      <c r="DF38" s="249"/>
      <c r="DG38" s="249"/>
      <c r="DH38" s="249"/>
      <c r="DI38" s="249"/>
      <c r="DJ38" s="249"/>
      <c r="DK38" s="249"/>
      <c r="DL38" s="249"/>
      <c r="DM38" s="249"/>
      <c r="DN38" s="249"/>
      <c r="DO38" s="249"/>
      <c r="DP38" s="249"/>
      <c r="DQ38" s="249"/>
      <c r="DR38" s="249"/>
      <c r="DS38" s="249"/>
      <c r="DT38" s="249"/>
      <c r="DU38" s="249"/>
      <c r="DV38" s="249"/>
      <c r="DW38" s="249"/>
      <c r="DX38" s="249"/>
      <c r="DY38" s="249"/>
      <c r="DZ38" s="249"/>
      <c r="EA38" s="249"/>
    </row>
    <row r="39" spans="1:131" s="250" customFormat="1" ht="30" customHeight="1" x14ac:dyDescent="0.15">
      <c r="A39" s="301"/>
      <c r="B39" s="301"/>
      <c r="C39" s="301"/>
      <c r="D39" s="302"/>
      <c r="E39" s="302"/>
      <c r="F39" s="318"/>
      <c r="G39" s="251"/>
      <c r="H39" s="253"/>
      <c r="I39" s="253"/>
      <c r="J39" s="255"/>
      <c r="K39" s="256"/>
      <c r="L39" s="257"/>
      <c r="M39" s="248"/>
      <c r="N39" s="248"/>
      <c r="O39" s="248"/>
      <c r="P39" s="248"/>
      <c r="Q39" s="248"/>
      <c r="R39" s="248"/>
      <c r="S39" s="248"/>
      <c r="T39" s="248"/>
      <c r="U39" s="248"/>
      <c r="V39" s="248"/>
      <c r="W39" s="248"/>
      <c r="X39" s="248"/>
      <c r="Y39" s="248"/>
      <c r="Z39" s="248"/>
      <c r="AA39" s="248"/>
      <c r="AB39" s="248"/>
      <c r="AC39" s="248"/>
      <c r="AD39" s="248"/>
      <c r="AE39" s="248"/>
      <c r="AF39" s="248"/>
      <c r="AG39" s="248"/>
      <c r="AH39" s="248"/>
      <c r="AI39" s="248"/>
      <c r="AJ39" s="248"/>
      <c r="AK39" s="248"/>
      <c r="AL39" s="248"/>
      <c r="AM39" s="248"/>
      <c r="AN39" s="248"/>
      <c r="AO39" s="248"/>
      <c r="AP39" s="248"/>
      <c r="AQ39" s="248"/>
      <c r="AR39" s="248"/>
      <c r="AS39" s="248"/>
      <c r="AT39" s="248"/>
      <c r="AU39" s="248"/>
      <c r="AV39" s="248"/>
      <c r="AW39" s="248"/>
      <c r="AX39" s="248"/>
      <c r="AY39" s="248"/>
      <c r="AZ39" s="248"/>
      <c r="BA39" s="248"/>
      <c r="BB39" s="249"/>
      <c r="BC39" s="249"/>
      <c r="BD39" s="249"/>
      <c r="BE39" s="249"/>
      <c r="BF39" s="249"/>
      <c r="BG39" s="249"/>
      <c r="BH39" s="249"/>
      <c r="BI39" s="249"/>
      <c r="BJ39" s="249"/>
      <c r="BK39" s="249"/>
      <c r="BL39" s="249"/>
      <c r="BM39" s="249"/>
      <c r="BN39" s="249"/>
      <c r="BO39" s="249"/>
      <c r="BP39" s="249"/>
      <c r="BQ39" s="249"/>
      <c r="BR39" s="249"/>
      <c r="BS39" s="249"/>
      <c r="BT39" s="249"/>
      <c r="BU39" s="249"/>
      <c r="BV39" s="249"/>
      <c r="BW39" s="249"/>
      <c r="BX39" s="249"/>
      <c r="BY39" s="249"/>
      <c r="BZ39" s="249"/>
      <c r="CA39" s="249"/>
      <c r="CB39" s="249"/>
      <c r="CC39" s="249"/>
      <c r="CD39" s="249"/>
      <c r="CE39" s="249"/>
      <c r="CF39" s="249"/>
      <c r="CG39" s="249"/>
      <c r="CH39" s="249"/>
      <c r="CI39" s="249"/>
      <c r="CJ39" s="249"/>
      <c r="CK39" s="249"/>
      <c r="CL39" s="249"/>
      <c r="CM39" s="249"/>
      <c r="CN39" s="249"/>
      <c r="CO39" s="249"/>
      <c r="CP39" s="249"/>
      <c r="CQ39" s="249"/>
      <c r="CR39" s="249"/>
      <c r="CS39" s="249"/>
      <c r="CT39" s="249"/>
      <c r="CU39" s="249"/>
      <c r="CV39" s="249"/>
      <c r="CW39" s="249"/>
      <c r="CX39" s="249"/>
      <c r="CY39" s="249"/>
      <c r="CZ39" s="249"/>
      <c r="DA39" s="249"/>
      <c r="DB39" s="249"/>
      <c r="DC39" s="249"/>
      <c r="DD39" s="249"/>
      <c r="DE39" s="249"/>
      <c r="DF39" s="249"/>
      <c r="DG39" s="249"/>
      <c r="DH39" s="249"/>
      <c r="DI39" s="249"/>
      <c r="DJ39" s="249"/>
      <c r="DK39" s="249"/>
      <c r="DL39" s="249"/>
      <c r="DM39" s="249"/>
      <c r="DN39" s="249"/>
      <c r="DO39" s="249"/>
      <c r="DP39" s="249"/>
      <c r="DQ39" s="249"/>
      <c r="DR39" s="249"/>
      <c r="DS39" s="249"/>
      <c r="DT39" s="249"/>
      <c r="DU39" s="249"/>
      <c r="DV39" s="249"/>
      <c r="DW39" s="249"/>
      <c r="DX39" s="249"/>
      <c r="DY39" s="249"/>
      <c r="DZ39" s="249"/>
      <c r="EA39" s="249"/>
    </row>
    <row r="40" spans="1:131" s="250" customFormat="1" ht="24" customHeight="1" x14ac:dyDescent="0.15">
      <c r="A40" s="251"/>
      <c r="B40" s="251"/>
      <c r="C40" s="251"/>
      <c r="D40" s="252"/>
      <c r="E40" s="252"/>
      <c r="F40" s="254"/>
      <c r="G40" s="251"/>
      <c r="H40" s="253"/>
      <c r="I40" s="253"/>
      <c r="J40" s="255"/>
      <c r="K40" s="256"/>
      <c r="L40" s="257"/>
      <c r="M40" s="248"/>
      <c r="N40" s="248"/>
      <c r="O40" s="248"/>
      <c r="P40" s="248"/>
      <c r="Q40" s="248"/>
      <c r="R40" s="248"/>
      <c r="S40" s="248"/>
      <c r="T40" s="248"/>
      <c r="U40" s="248"/>
      <c r="V40" s="248"/>
      <c r="W40" s="248"/>
      <c r="X40" s="248"/>
      <c r="Y40" s="248"/>
      <c r="Z40" s="248"/>
      <c r="AA40" s="248"/>
      <c r="AB40" s="248"/>
      <c r="AC40" s="248"/>
      <c r="AD40" s="248"/>
      <c r="AE40" s="248"/>
      <c r="AF40" s="248"/>
      <c r="AG40" s="248"/>
      <c r="AH40" s="248"/>
      <c r="AI40" s="248"/>
      <c r="AJ40" s="248"/>
      <c r="AK40" s="248"/>
      <c r="AL40" s="248"/>
      <c r="AM40" s="248"/>
      <c r="AN40" s="248"/>
      <c r="AO40" s="248"/>
      <c r="AP40" s="248"/>
      <c r="AQ40" s="248"/>
      <c r="AR40" s="248"/>
      <c r="AS40" s="248"/>
      <c r="AT40" s="248"/>
      <c r="AU40" s="248"/>
      <c r="AV40" s="248"/>
      <c r="AW40" s="248"/>
      <c r="AX40" s="248"/>
      <c r="AY40" s="248"/>
      <c r="AZ40" s="248"/>
      <c r="BA40" s="248"/>
      <c r="BB40" s="249"/>
      <c r="BC40" s="249"/>
      <c r="BD40" s="249"/>
      <c r="BE40" s="249"/>
      <c r="BF40" s="249"/>
      <c r="BG40" s="249"/>
      <c r="BH40" s="249"/>
      <c r="BI40" s="249"/>
      <c r="BJ40" s="249"/>
      <c r="BK40" s="249"/>
      <c r="BL40" s="249"/>
      <c r="BM40" s="249"/>
      <c r="BN40" s="249"/>
      <c r="BO40" s="249"/>
      <c r="BP40" s="249"/>
      <c r="BQ40" s="249"/>
      <c r="BR40" s="249"/>
      <c r="BS40" s="249"/>
      <c r="BT40" s="249"/>
      <c r="BU40" s="249"/>
      <c r="BV40" s="249"/>
      <c r="BW40" s="249"/>
      <c r="BX40" s="249"/>
      <c r="BY40" s="249"/>
      <c r="BZ40" s="249"/>
      <c r="CA40" s="249"/>
      <c r="CB40" s="249"/>
      <c r="CC40" s="249"/>
      <c r="CD40" s="249"/>
      <c r="CE40" s="249"/>
      <c r="CF40" s="249"/>
      <c r="CG40" s="249"/>
      <c r="CH40" s="249"/>
      <c r="CI40" s="249"/>
      <c r="CJ40" s="249"/>
      <c r="CK40" s="249"/>
      <c r="CL40" s="249"/>
      <c r="CM40" s="249"/>
      <c r="CN40" s="249"/>
      <c r="CO40" s="249"/>
      <c r="CP40" s="249"/>
      <c r="CQ40" s="249"/>
      <c r="CR40" s="249"/>
      <c r="CS40" s="249"/>
      <c r="CT40" s="249"/>
      <c r="CU40" s="249"/>
      <c r="CV40" s="249"/>
      <c r="CW40" s="249"/>
      <c r="CX40" s="249"/>
      <c r="CY40" s="249"/>
      <c r="CZ40" s="249"/>
      <c r="DA40" s="249"/>
      <c r="DB40" s="249"/>
      <c r="DC40" s="249"/>
      <c r="DD40" s="249"/>
      <c r="DE40" s="249"/>
      <c r="DF40" s="249"/>
      <c r="DG40" s="249"/>
      <c r="DH40" s="249"/>
      <c r="DI40" s="249"/>
      <c r="DJ40" s="249"/>
      <c r="DK40" s="249"/>
      <c r="DL40" s="249"/>
      <c r="DM40" s="249"/>
      <c r="DN40" s="249"/>
      <c r="DO40" s="249"/>
      <c r="DP40" s="249"/>
      <c r="DQ40" s="249"/>
      <c r="DR40" s="249"/>
      <c r="DS40" s="249"/>
      <c r="DT40" s="249"/>
      <c r="DU40" s="249"/>
      <c r="DV40" s="249"/>
      <c r="DW40" s="249"/>
      <c r="DX40" s="249"/>
      <c r="DY40" s="249"/>
      <c r="DZ40" s="249"/>
      <c r="EA40" s="249"/>
    </row>
    <row r="41" spans="1:131" s="250" customFormat="1" ht="24" customHeight="1" x14ac:dyDescent="0.15">
      <c r="A41" s="251"/>
      <c r="B41" s="251"/>
      <c r="C41" s="251"/>
      <c r="D41" s="252"/>
      <c r="E41" s="252"/>
      <c r="F41" s="254"/>
      <c r="G41" s="251"/>
      <c r="H41" s="253"/>
      <c r="I41" s="253"/>
      <c r="J41" s="255"/>
      <c r="K41" s="256"/>
      <c r="L41" s="257"/>
      <c r="M41" s="248"/>
      <c r="N41" s="248"/>
      <c r="O41" s="248"/>
      <c r="P41" s="248"/>
      <c r="Q41" s="248"/>
      <c r="R41" s="248"/>
      <c r="S41" s="248"/>
      <c r="T41" s="248"/>
      <c r="U41" s="248"/>
      <c r="V41" s="248"/>
      <c r="W41" s="248"/>
      <c r="X41" s="248"/>
      <c r="Y41" s="248"/>
      <c r="Z41" s="248"/>
      <c r="AA41" s="248"/>
      <c r="AB41" s="248"/>
      <c r="AC41" s="248"/>
      <c r="AD41" s="248"/>
      <c r="AE41" s="248"/>
      <c r="AF41" s="248"/>
      <c r="AG41" s="248"/>
      <c r="AH41" s="248"/>
      <c r="AI41" s="248"/>
      <c r="AJ41" s="248"/>
      <c r="AK41" s="248"/>
      <c r="AL41" s="248"/>
      <c r="AM41" s="248"/>
      <c r="AN41" s="248"/>
      <c r="AO41" s="248"/>
      <c r="AP41" s="248"/>
      <c r="AQ41" s="248"/>
      <c r="AR41" s="248"/>
      <c r="AS41" s="248"/>
      <c r="AT41" s="248"/>
      <c r="AU41" s="248"/>
      <c r="AV41" s="248"/>
      <c r="AW41" s="248"/>
      <c r="AX41" s="248"/>
      <c r="AY41" s="248"/>
      <c r="AZ41" s="248"/>
      <c r="BA41" s="248"/>
      <c r="BB41" s="249"/>
      <c r="BC41" s="249"/>
      <c r="BD41" s="249"/>
      <c r="BE41" s="249"/>
      <c r="BF41" s="249"/>
      <c r="BG41" s="249"/>
      <c r="BH41" s="249"/>
      <c r="BI41" s="249"/>
      <c r="BJ41" s="249"/>
      <c r="BK41" s="249"/>
      <c r="BL41" s="249"/>
      <c r="BM41" s="249"/>
      <c r="BN41" s="249"/>
      <c r="BO41" s="249"/>
      <c r="BP41" s="249"/>
      <c r="BQ41" s="249"/>
      <c r="BR41" s="249"/>
      <c r="BS41" s="249"/>
      <c r="BT41" s="249"/>
      <c r="BU41" s="249"/>
      <c r="BV41" s="249"/>
      <c r="BW41" s="249"/>
      <c r="BX41" s="249"/>
      <c r="BY41" s="249"/>
      <c r="BZ41" s="249"/>
      <c r="CA41" s="249"/>
      <c r="CB41" s="249"/>
      <c r="CC41" s="249"/>
      <c r="CD41" s="249"/>
      <c r="CE41" s="249"/>
      <c r="CF41" s="249"/>
      <c r="CG41" s="249"/>
      <c r="CH41" s="249"/>
      <c r="CI41" s="249"/>
      <c r="CJ41" s="249"/>
      <c r="CK41" s="249"/>
      <c r="CL41" s="249"/>
      <c r="CM41" s="249"/>
      <c r="CN41" s="249"/>
      <c r="CO41" s="249"/>
      <c r="CP41" s="249"/>
      <c r="CQ41" s="249"/>
      <c r="CR41" s="249"/>
      <c r="CS41" s="249"/>
      <c r="CT41" s="249"/>
      <c r="CU41" s="249"/>
      <c r="CV41" s="249"/>
      <c r="CW41" s="249"/>
      <c r="CX41" s="249"/>
      <c r="CY41" s="249"/>
      <c r="CZ41" s="249"/>
      <c r="DA41" s="249"/>
      <c r="DB41" s="249"/>
      <c r="DC41" s="249"/>
      <c r="DD41" s="249"/>
      <c r="DE41" s="249"/>
      <c r="DF41" s="249"/>
      <c r="DG41" s="249"/>
      <c r="DH41" s="249"/>
      <c r="DI41" s="249"/>
      <c r="DJ41" s="249"/>
      <c r="DK41" s="249"/>
      <c r="DL41" s="249"/>
      <c r="DM41" s="249"/>
      <c r="DN41" s="249"/>
      <c r="DO41" s="249"/>
      <c r="DP41" s="249"/>
      <c r="DQ41" s="249"/>
      <c r="DR41" s="249"/>
      <c r="DS41" s="249"/>
      <c r="DT41" s="249"/>
      <c r="DU41" s="249"/>
      <c r="DV41" s="249"/>
      <c r="DW41" s="249"/>
      <c r="DX41" s="249"/>
      <c r="DY41" s="249"/>
      <c r="DZ41" s="249"/>
      <c r="EA41" s="249"/>
    </row>
    <row r="42" spans="1:131" s="250" customFormat="1" ht="24" customHeight="1" x14ac:dyDescent="0.15">
      <c r="A42" s="251"/>
      <c r="B42" s="251"/>
      <c r="C42" s="251"/>
      <c r="D42" s="252"/>
      <c r="E42" s="252"/>
      <c r="F42" s="254"/>
      <c r="G42" s="251"/>
      <c r="H42" s="253"/>
      <c r="I42" s="253"/>
      <c r="J42" s="255"/>
      <c r="K42" s="256"/>
      <c r="L42" s="257"/>
      <c r="M42" s="248"/>
      <c r="N42" s="248"/>
      <c r="O42" s="248"/>
      <c r="P42" s="248"/>
      <c r="Q42" s="248"/>
      <c r="R42" s="248"/>
      <c r="S42" s="248"/>
      <c r="T42" s="248"/>
      <c r="U42" s="248"/>
      <c r="V42" s="248"/>
      <c r="W42" s="248"/>
      <c r="X42" s="248"/>
      <c r="Y42" s="248"/>
      <c r="Z42" s="248"/>
      <c r="AA42" s="248"/>
      <c r="AB42" s="248"/>
      <c r="AC42" s="248"/>
      <c r="AD42" s="248"/>
      <c r="AE42" s="248"/>
      <c r="AF42" s="248"/>
      <c r="AG42" s="248"/>
      <c r="AH42" s="248"/>
      <c r="AI42" s="248"/>
      <c r="AJ42" s="248"/>
      <c r="AK42" s="248"/>
      <c r="AL42" s="248"/>
      <c r="AM42" s="248"/>
      <c r="AN42" s="248"/>
      <c r="AO42" s="248"/>
      <c r="AP42" s="248"/>
      <c r="AQ42" s="248"/>
      <c r="AR42" s="248"/>
      <c r="AS42" s="248"/>
      <c r="AT42" s="248"/>
      <c r="AU42" s="248"/>
      <c r="AV42" s="248"/>
      <c r="AW42" s="248"/>
      <c r="AX42" s="248"/>
      <c r="AY42" s="248"/>
      <c r="AZ42" s="248"/>
      <c r="BA42" s="248"/>
      <c r="BB42" s="249"/>
      <c r="BC42" s="249"/>
      <c r="BD42" s="249"/>
      <c r="BE42" s="249"/>
      <c r="BF42" s="249"/>
      <c r="BG42" s="249"/>
      <c r="BH42" s="249"/>
      <c r="BI42" s="249"/>
      <c r="BJ42" s="249"/>
      <c r="BK42" s="249"/>
      <c r="BL42" s="249"/>
      <c r="BM42" s="249"/>
      <c r="BN42" s="249"/>
      <c r="BO42" s="249"/>
      <c r="BP42" s="249"/>
      <c r="BQ42" s="249"/>
      <c r="BR42" s="249"/>
      <c r="BS42" s="249"/>
      <c r="BT42" s="249"/>
      <c r="BU42" s="249"/>
      <c r="BV42" s="249"/>
      <c r="BW42" s="249"/>
      <c r="BX42" s="249"/>
      <c r="BY42" s="249"/>
      <c r="BZ42" s="249"/>
      <c r="CA42" s="249"/>
      <c r="CB42" s="249"/>
      <c r="CC42" s="249"/>
      <c r="CD42" s="249"/>
      <c r="CE42" s="249"/>
      <c r="CF42" s="249"/>
      <c r="CG42" s="249"/>
      <c r="CH42" s="249"/>
      <c r="CI42" s="249"/>
      <c r="CJ42" s="249"/>
      <c r="CK42" s="249"/>
      <c r="CL42" s="249"/>
      <c r="CM42" s="249"/>
      <c r="CN42" s="249"/>
      <c r="CO42" s="249"/>
      <c r="CP42" s="249"/>
      <c r="CQ42" s="249"/>
      <c r="CR42" s="249"/>
      <c r="CS42" s="249"/>
      <c r="CT42" s="249"/>
      <c r="CU42" s="249"/>
      <c r="CV42" s="249"/>
      <c r="CW42" s="249"/>
      <c r="CX42" s="249"/>
      <c r="CY42" s="249"/>
      <c r="CZ42" s="249"/>
      <c r="DA42" s="249"/>
      <c r="DB42" s="249"/>
      <c r="DC42" s="249"/>
      <c r="DD42" s="249"/>
      <c r="DE42" s="249"/>
      <c r="DF42" s="249"/>
      <c r="DG42" s="249"/>
      <c r="DH42" s="249"/>
      <c r="DI42" s="249"/>
      <c r="DJ42" s="249"/>
      <c r="DK42" s="249"/>
      <c r="DL42" s="249"/>
      <c r="DM42" s="249"/>
      <c r="DN42" s="249"/>
      <c r="DO42" s="249"/>
      <c r="DP42" s="249"/>
      <c r="DQ42" s="249"/>
      <c r="DR42" s="249"/>
      <c r="DS42" s="249"/>
      <c r="DT42" s="249"/>
      <c r="DU42" s="249"/>
      <c r="DV42" s="249"/>
      <c r="DW42" s="249"/>
      <c r="DX42" s="249"/>
      <c r="DY42" s="249"/>
      <c r="DZ42" s="249"/>
      <c r="EA42" s="249"/>
    </row>
    <row r="43" spans="1:131" s="250" customFormat="1" ht="24" customHeight="1" x14ac:dyDescent="0.15">
      <c r="A43" s="251"/>
      <c r="B43" s="251"/>
      <c r="C43" s="251"/>
      <c r="D43" s="252"/>
      <c r="E43" s="252"/>
      <c r="F43" s="254"/>
      <c r="G43" s="251"/>
      <c r="H43" s="253"/>
      <c r="I43" s="253"/>
      <c r="J43" s="255"/>
      <c r="K43" s="256"/>
      <c r="L43" s="257"/>
      <c r="M43" s="248"/>
      <c r="N43" s="248"/>
      <c r="O43" s="248"/>
      <c r="P43" s="248"/>
      <c r="Q43" s="248"/>
      <c r="R43" s="248"/>
      <c r="S43" s="248"/>
      <c r="T43" s="248"/>
      <c r="U43" s="248"/>
      <c r="V43" s="248"/>
      <c r="W43" s="248"/>
      <c r="X43" s="248"/>
      <c r="Y43" s="248"/>
      <c r="Z43" s="248"/>
      <c r="AA43" s="248"/>
      <c r="AB43" s="248"/>
      <c r="AC43" s="248"/>
      <c r="AD43" s="248"/>
      <c r="AE43" s="248"/>
      <c r="AF43" s="248"/>
      <c r="AG43" s="248"/>
      <c r="AH43" s="248"/>
      <c r="AI43" s="248"/>
      <c r="AJ43" s="248"/>
      <c r="AK43" s="248"/>
      <c r="AL43" s="248"/>
      <c r="AM43" s="248"/>
      <c r="AN43" s="248"/>
      <c r="AO43" s="248"/>
      <c r="AP43" s="248"/>
      <c r="AQ43" s="248"/>
      <c r="AR43" s="248"/>
      <c r="AS43" s="248"/>
      <c r="AT43" s="248"/>
      <c r="AU43" s="248"/>
      <c r="AV43" s="248"/>
      <c r="AW43" s="248"/>
      <c r="AX43" s="248"/>
      <c r="AY43" s="248"/>
      <c r="AZ43" s="248"/>
      <c r="BA43" s="248"/>
      <c r="BB43" s="249"/>
      <c r="BC43" s="249"/>
      <c r="BD43" s="249"/>
      <c r="BE43" s="249"/>
      <c r="BF43" s="249"/>
      <c r="BG43" s="249"/>
      <c r="BH43" s="249"/>
      <c r="BI43" s="249"/>
      <c r="BJ43" s="249"/>
      <c r="BK43" s="249"/>
      <c r="BL43" s="249"/>
      <c r="BM43" s="249"/>
      <c r="BN43" s="249"/>
      <c r="BO43" s="249"/>
      <c r="BP43" s="249"/>
      <c r="BQ43" s="249"/>
      <c r="BR43" s="249"/>
      <c r="BS43" s="249"/>
      <c r="BT43" s="249"/>
      <c r="BU43" s="249"/>
      <c r="BV43" s="249"/>
      <c r="BW43" s="249"/>
      <c r="BX43" s="249"/>
      <c r="BY43" s="249"/>
      <c r="BZ43" s="249"/>
      <c r="CA43" s="249"/>
      <c r="CB43" s="249"/>
      <c r="CC43" s="249"/>
      <c r="CD43" s="249"/>
      <c r="CE43" s="249"/>
      <c r="CF43" s="249"/>
      <c r="CG43" s="249"/>
      <c r="CH43" s="249"/>
      <c r="CI43" s="249"/>
      <c r="CJ43" s="249"/>
      <c r="CK43" s="249"/>
      <c r="CL43" s="249"/>
      <c r="CM43" s="249"/>
      <c r="CN43" s="249"/>
      <c r="CO43" s="249"/>
      <c r="CP43" s="249"/>
      <c r="CQ43" s="249"/>
      <c r="CR43" s="249"/>
      <c r="CS43" s="249"/>
      <c r="CT43" s="249"/>
      <c r="CU43" s="249"/>
      <c r="CV43" s="249"/>
      <c r="CW43" s="249"/>
      <c r="CX43" s="249"/>
      <c r="CY43" s="249"/>
      <c r="CZ43" s="249"/>
      <c r="DA43" s="249"/>
      <c r="DB43" s="249"/>
      <c r="DC43" s="249"/>
      <c r="DD43" s="249"/>
      <c r="DE43" s="249"/>
      <c r="DF43" s="249"/>
      <c r="DG43" s="249"/>
      <c r="DH43" s="249"/>
      <c r="DI43" s="249"/>
      <c r="DJ43" s="249"/>
      <c r="DK43" s="249"/>
      <c r="DL43" s="249"/>
      <c r="DM43" s="249"/>
      <c r="DN43" s="249"/>
      <c r="DO43" s="249"/>
      <c r="DP43" s="249"/>
      <c r="DQ43" s="249"/>
      <c r="DR43" s="249"/>
      <c r="DS43" s="249"/>
      <c r="DT43" s="249"/>
      <c r="DU43" s="249"/>
      <c r="DV43" s="249"/>
      <c r="DW43" s="249"/>
      <c r="DX43" s="249"/>
      <c r="DY43" s="249"/>
      <c r="DZ43" s="249"/>
      <c r="EA43" s="249"/>
    </row>
    <row r="44" spans="1:131" s="260" customFormat="1" ht="24" customHeight="1" x14ac:dyDescent="0.15">
      <c r="A44" s="251"/>
      <c r="B44" s="251"/>
      <c r="C44" s="251"/>
      <c r="D44" s="252"/>
      <c r="E44" s="252"/>
      <c r="F44" s="254"/>
      <c r="G44" s="251"/>
      <c r="H44" s="253"/>
      <c r="I44" s="253"/>
      <c r="J44" s="255"/>
      <c r="K44" s="256"/>
      <c r="L44" s="257"/>
      <c r="M44" s="258"/>
      <c r="N44" s="258"/>
      <c r="O44" s="258"/>
      <c r="P44" s="258"/>
      <c r="Q44" s="258"/>
      <c r="R44" s="258"/>
      <c r="S44" s="258"/>
      <c r="T44" s="258"/>
      <c r="U44" s="258"/>
      <c r="V44" s="258"/>
      <c r="W44" s="258"/>
      <c r="X44" s="258"/>
      <c r="Y44" s="258"/>
      <c r="Z44" s="258"/>
      <c r="AA44" s="258"/>
      <c r="AB44" s="258"/>
      <c r="AC44" s="258"/>
      <c r="AD44" s="258"/>
      <c r="AE44" s="258"/>
      <c r="AF44" s="258"/>
      <c r="AG44" s="258"/>
      <c r="AH44" s="258"/>
      <c r="AI44" s="258"/>
      <c r="AJ44" s="258"/>
      <c r="AK44" s="258"/>
      <c r="AL44" s="258"/>
      <c r="AM44" s="258"/>
      <c r="AN44" s="258"/>
      <c r="AO44" s="258"/>
      <c r="AP44" s="258"/>
      <c r="AQ44" s="258"/>
      <c r="AR44" s="258"/>
      <c r="AS44" s="258"/>
      <c r="AT44" s="258"/>
      <c r="AU44" s="258"/>
      <c r="AV44" s="258"/>
      <c r="AW44" s="258"/>
      <c r="AX44" s="258"/>
      <c r="AY44" s="258"/>
      <c r="AZ44" s="258"/>
      <c r="BA44" s="258"/>
      <c r="BB44" s="259"/>
      <c r="BC44" s="259"/>
      <c r="BD44" s="259"/>
      <c r="BE44" s="259"/>
      <c r="BF44" s="259"/>
      <c r="BG44" s="259"/>
      <c r="BH44" s="259"/>
      <c r="BI44" s="259"/>
      <c r="BJ44" s="259"/>
      <c r="BK44" s="259"/>
      <c r="BL44" s="259"/>
      <c r="BM44" s="259"/>
      <c r="BN44" s="259"/>
      <c r="BO44" s="259"/>
      <c r="BP44" s="259"/>
      <c r="BQ44" s="259"/>
      <c r="BR44" s="259"/>
      <c r="BS44" s="259"/>
      <c r="BT44" s="259"/>
      <c r="BU44" s="259"/>
      <c r="BV44" s="259"/>
      <c r="BW44" s="259"/>
      <c r="BX44" s="259"/>
      <c r="BY44" s="259"/>
      <c r="BZ44" s="259"/>
      <c r="CA44" s="259"/>
      <c r="CB44" s="259"/>
      <c r="CC44" s="259"/>
      <c r="CD44" s="259"/>
      <c r="CE44" s="259"/>
      <c r="CF44" s="259"/>
      <c r="CG44" s="259"/>
      <c r="CH44" s="259"/>
      <c r="CI44" s="259"/>
      <c r="CJ44" s="259"/>
      <c r="CK44" s="259"/>
      <c r="CL44" s="259"/>
      <c r="CM44" s="259"/>
      <c r="CN44" s="259"/>
      <c r="CO44" s="259"/>
      <c r="CP44" s="259"/>
      <c r="CQ44" s="259"/>
      <c r="CR44" s="259"/>
      <c r="CS44" s="259"/>
      <c r="CT44" s="259"/>
      <c r="CU44" s="259"/>
      <c r="CV44" s="259"/>
      <c r="CW44" s="259"/>
      <c r="CX44" s="259"/>
      <c r="CY44" s="259"/>
      <c r="CZ44" s="259"/>
      <c r="DA44" s="259"/>
      <c r="DB44" s="259"/>
      <c r="DC44" s="259"/>
      <c r="DD44" s="259"/>
      <c r="DE44" s="259"/>
      <c r="DF44" s="259"/>
      <c r="DG44" s="259"/>
      <c r="DH44" s="259"/>
      <c r="DI44" s="259"/>
      <c r="DJ44" s="259"/>
      <c r="DK44" s="259"/>
      <c r="DL44" s="259"/>
      <c r="DM44" s="259"/>
      <c r="DN44" s="259"/>
      <c r="DO44" s="259"/>
      <c r="DP44" s="259"/>
      <c r="DQ44" s="259"/>
      <c r="DR44" s="259"/>
      <c r="DS44" s="259"/>
      <c r="DT44" s="259"/>
      <c r="DU44" s="259"/>
      <c r="DV44" s="259"/>
      <c r="DW44" s="259"/>
      <c r="DX44" s="259"/>
      <c r="DY44" s="259"/>
      <c r="DZ44" s="259"/>
      <c r="EA44" s="259"/>
    </row>
    <row r="45" spans="1:131" s="260" customFormat="1" ht="24" customHeight="1" x14ac:dyDescent="0.15">
      <c r="A45" s="251"/>
      <c r="B45" s="253"/>
      <c r="C45" s="251"/>
      <c r="D45" s="261"/>
      <c r="E45" s="261"/>
      <c r="F45" s="254"/>
      <c r="G45" s="251"/>
      <c r="H45" s="253"/>
      <c r="I45" s="253"/>
      <c r="J45" s="255"/>
      <c r="K45" s="256"/>
      <c r="L45" s="257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9"/>
      <c r="BC45" s="259"/>
      <c r="BD45" s="259"/>
      <c r="BE45" s="259"/>
      <c r="BF45" s="259"/>
      <c r="BG45" s="259"/>
      <c r="BH45" s="259"/>
      <c r="BI45" s="259"/>
      <c r="BJ45" s="259"/>
      <c r="BK45" s="259"/>
      <c r="BL45" s="259"/>
      <c r="BM45" s="259"/>
      <c r="BN45" s="259"/>
      <c r="BO45" s="259"/>
      <c r="BP45" s="259"/>
      <c r="BQ45" s="259"/>
      <c r="BR45" s="259"/>
      <c r="BS45" s="259"/>
      <c r="BT45" s="259"/>
      <c r="BU45" s="259"/>
      <c r="BV45" s="259"/>
      <c r="BW45" s="259"/>
      <c r="BX45" s="259"/>
      <c r="BY45" s="259"/>
      <c r="BZ45" s="259"/>
      <c r="CA45" s="259"/>
      <c r="CB45" s="259"/>
      <c r="CC45" s="259"/>
      <c r="CD45" s="259"/>
      <c r="CE45" s="259"/>
      <c r="CF45" s="259"/>
      <c r="CG45" s="259"/>
      <c r="CH45" s="259"/>
      <c r="CI45" s="259"/>
      <c r="CJ45" s="259"/>
      <c r="CK45" s="259"/>
      <c r="CL45" s="259"/>
      <c r="CM45" s="259"/>
      <c r="CN45" s="259"/>
      <c r="CO45" s="259"/>
      <c r="CP45" s="259"/>
      <c r="CQ45" s="259"/>
      <c r="CR45" s="259"/>
      <c r="CS45" s="259"/>
      <c r="CT45" s="259"/>
      <c r="CU45" s="259"/>
      <c r="CV45" s="259"/>
      <c r="CW45" s="259"/>
      <c r="CX45" s="259"/>
      <c r="CY45" s="259"/>
      <c r="CZ45" s="259"/>
      <c r="DA45" s="259"/>
      <c r="DB45" s="259"/>
      <c r="DC45" s="259"/>
      <c r="DD45" s="259"/>
      <c r="DE45" s="259"/>
      <c r="DF45" s="259"/>
      <c r="DG45" s="259"/>
      <c r="DH45" s="259"/>
      <c r="DI45" s="259"/>
      <c r="DJ45" s="259"/>
      <c r="DK45" s="259"/>
      <c r="DL45" s="259"/>
      <c r="DM45" s="259"/>
      <c r="DN45" s="259"/>
      <c r="DO45" s="259"/>
      <c r="DP45" s="259"/>
      <c r="DQ45" s="259"/>
      <c r="DR45" s="259"/>
      <c r="DS45" s="259"/>
      <c r="DT45" s="259"/>
      <c r="DU45" s="259"/>
      <c r="DV45" s="259"/>
      <c r="DW45" s="259"/>
      <c r="DX45" s="259"/>
      <c r="DY45" s="259"/>
      <c r="DZ45" s="259"/>
      <c r="EA45" s="259"/>
    </row>
    <row r="46" spans="1:131" s="260" customFormat="1" ht="24" customHeight="1" x14ac:dyDescent="0.15">
      <c r="A46" s="251"/>
      <c r="B46" s="253"/>
      <c r="C46" s="251"/>
      <c r="D46" s="261"/>
      <c r="E46" s="261"/>
      <c r="F46" s="254"/>
      <c r="G46" s="251"/>
      <c r="H46" s="253"/>
      <c r="I46" s="253"/>
      <c r="J46" s="255"/>
      <c r="K46" s="256"/>
      <c r="L46" s="257"/>
      <c r="M46" s="258"/>
      <c r="N46" s="258"/>
      <c r="O46" s="258"/>
      <c r="P46" s="258"/>
      <c r="Q46" s="258"/>
      <c r="R46" s="258"/>
      <c r="S46" s="258"/>
      <c r="T46" s="258"/>
      <c r="U46" s="258"/>
      <c r="V46" s="258"/>
      <c r="W46" s="258"/>
      <c r="X46" s="258"/>
      <c r="Y46" s="258"/>
      <c r="Z46" s="258"/>
      <c r="AA46" s="258"/>
      <c r="AB46" s="258"/>
      <c r="AC46" s="258"/>
      <c r="AD46" s="258"/>
      <c r="AE46" s="258"/>
      <c r="AF46" s="258"/>
      <c r="AG46" s="258"/>
      <c r="AH46" s="258"/>
      <c r="AI46" s="258"/>
      <c r="AJ46" s="258"/>
      <c r="AK46" s="258"/>
      <c r="AL46" s="258"/>
      <c r="AM46" s="258"/>
      <c r="AN46" s="258"/>
      <c r="AO46" s="258"/>
      <c r="AP46" s="258"/>
      <c r="AQ46" s="258"/>
      <c r="AR46" s="258"/>
      <c r="AS46" s="258"/>
      <c r="AT46" s="258"/>
      <c r="AU46" s="258"/>
      <c r="AV46" s="258"/>
      <c r="AW46" s="258"/>
      <c r="AX46" s="258"/>
      <c r="AY46" s="258"/>
      <c r="AZ46" s="258"/>
      <c r="BA46" s="258"/>
      <c r="BB46" s="259"/>
      <c r="BC46" s="259"/>
      <c r="BD46" s="259"/>
      <c r="BE46" s="259"/>
      <c r="BF46" s="259"/>
      <c r="BG46" s="259"/>
      <c r="BH46" s="259"/>
      <c r="BI46" s="259"/>
      <c r="BJ46" s="259"/>
      <c r="BK46" s="259"/>
      <c r="BL46" s="259"/>
      <c r="BM46" s="259"/>
      <c r="BN46" s="259"/>
      <c r="BO46" s="259"/>
      <c r="BP46" s="259"/>
      <c r="BQ46" s="259"/>
      <c r="BR46" s="259"/>
      <c r="BS46" s="259"/>
      <c r="BT46" s="259"/>
      <c r="BU46" s="259"/>
      <c r="BV46" s="259"/>
      <c r="BW46" s="259"/>
      <c r="BX46" s="259"/>
      <c r="BY46" s="259"/>
      <c r="BZ46" s="259"/>
      <c r="CA46" s="259"/>
      <c r="CB46" s="259"/>
      <c r="CC46" s="259"/>
      <c r="CD46" s="259"/>
      <c r="CE46" s="259"/>
      <c r="CF46" s="259"/>
      <c r="CG46" s="259"/>
      <c r="CH46" s="259"/>
      <c r="CI46" s="259"/>
      <c r="CJ46" s="259"/>
      <c r="CK46" s="259"/>
      <c r="CL46" s="259"/>
      <c r="CM46" s="259"/>
      <c r="CN46" s="259"/>
      <c r="CO46" s="259"/>
      <c r="CP46" s="259"/>
      <c r="CQ46" s="259"/>
      <c r="CR46" s="259"/>
      <c r="CS46" s="259"/>
      <c r="CT46" s="259"/>
      <c r="CU46" s="259"/>
      <c r="CV46" s="259"/>
      <c r="CW46" s="259"/>
      <c r="CX46" s="259"/>
      <c r="CY46" s="259"/>
      <c r="CZ46" s="259"/>
      <c r="DA46" s="259"/>
      <c r="DB46" s="259"/>
      <c r="DC46" s="259"/>
      <c r="DD46" s="259"/>
      <c r="DE46" s="259"/>
      <c r="DF46" s="259"/>
      <c r="DG46" s="259"/>
      <c r="DH46" s="259"/>
      <c r="DI46" s="259"/>
      <c r="DJ46" s="259"/>
      <c r="DK46" s="259"/>
      <c r="DL46" s="259"/>
      <c r="DM46" s="259"/>
      <c r="DN46" s="259"/>
      <c r="DO46" s="259"/>
      <c r="DP46" s="259"/>
      <c r="DQ46" s="259"/>
      <c r="DR46" s="259"/>
      <c r="DS46" s="259"/>
      <c r="DT46" s="259"/>
      <c r="DU46" s="259"/>
      <c r="DV46" s="259"/>
      <c r="DW46" s="259"/>
      <c r="DX46" s="259"/>
      <c r="DY46" s="259"/>
      <c r="DZ46" s="259"/>
      <c r="EA46" s="259"/>
    </row>
    <row r="47" spans="1:131" s="260" customFormat="1" ht="24" customHeight="1" x14ac:dyDescent="0.15">
      <c r="A47" s="251"/>
      <c r="B47" s="253"/>
      <c r="C47" s="251"/>
      <c r="D47" s="261"/>
      <c r="E47" s="261"/>
      <c r="F47" s="261"/>
      <c r="G47" s="251"/>
      <c r="H47" s="253"/>
      <c r="I47" s="253"/>
      <c r="J47" s="255"/>
      <c r="K47" s="256"/>
      <c r="L47" s="257"/>
      <c r="M47" s="258"/>
      <c r="N47" s="258"/>
      <c r="O47" s="258"/>
      <c r="P47" s="258"/>
      <c r="Q47" s="258"/>
      <c r="R47" s="258"/>
      <c r="S47" s="258"/>
      <c r="T47" s="258"/>
      <c r="U47" s="258"/>
      <c r="V47" s="258"/>
      <c r="W47" s="258"/>
      <c r="X47" s="258"/>
      <c r="Y47" s="258"/>
      <c r="Z47" s="258"/>
      <c r="AA47" s="258"/>
      <c r="AB47" s="258"/>
      <c r="AC47" s="258"/>
      <c r="AD47" s="258"/>
      <c r="AE47" s="258"/>
      <c r="AF47" s="258"/>
      <c r="AG47" s="258"/>
      <c r="AH47" s="258"/>
      <c r="AI47" s="258"/>
      <c r="AJ47" s="258"/>
      <c r="AK47" s="258"/>
      <c r="AL47" s="258"/>
      <c r="AM47" s="258"/>
      <c r="AN47" s="258"/>
      <c r="AO47" s="258"/>
      <c r="AP47" s="258"/>
      <c r="AQ47" s="258"/>
      <c r="AR47" s="258"/>
      <c r="AS47" s="258"/>
      <c r="AT47" s="258"/>
      <c r="AU47" s="258"/>
      <c r="AV47" s="258"/>
      <c r="AW47" s="258"/>
      <c r="AX47" s="258"/>
      <c r="AY47" s="258"/>
      <c r="AZ47" s="258"/>
      <c r="BA47" s="258"/>
      <c r="BB47" s="259"/>
      <c r="BC47" s="259"/>
      <c r="BD47" s="259"/>
      <c r="BE47" s="259"/>
      <c r="BF47" s="259"/>
      <c r="BG47" s="259"/>
      <c r="BH47" s="259"/>
      <c r="BI47" s="259"/>
      <c r="BJ47" s="259"/>
      <c r="BK47" s="259"/>
      <c r="BL47" s="259"/>
      <c r="BM47" s="259"/>
      <c r="BN47" s="259"/>
      <c r="BO47" s="259"/>
      <c r="BP47" s="259"/>
      <c r="BQ47" s="259"/>
      <c r="BR47" s="259"/>
      <c r="BS47" s="259"/>
      <c r="BT47" s="259"/>
      <c r="BU47" s="259"/>
      <c r="BV47" s="259"/>
      <c r="BW47" s="259"/>
      <c r="BX47" s="259"/>
      <c r="BY47" s="259"/>
      <c r="BZ47" s="259"/>
      <c r="CA47" s="259"/>
      <c r="CB47" s="259"/>
      <c r="CC47" s="259"/>
      <c r="CD47" s="259"/>
      <c r="CE47" s="259"/>
      <c r="CF47" s="259"/>
      <c r="CG47" s="259"/>
      <c r="CH47" s="259"/>
      <c r="CI47" s="259"/>
      <c r="CJ47" s="259"/>
      <c r="CK47" s="259"/>
      <c r="CL47" s="259"/>
      <c r="CM47" s="259"/>
      <c r="CN47" s="259"/>
      <c r="CO47" s="259"/>
      <c r="CP47" s="259"/>
      <c r="CQ47" s="259"/>
      <c r="CR47" s="259"/>
      <c r="CS47" s="259"/>
      <c r="CT47" s="259"/>
      <c r="CU47" s="259"/>
      <c r="CV47" s="259"/>
      <c r="CW47" s="259"/>
      <c r="CX47" s="259"/>
      <c r="CY47" s="259"/>
      <c r="CZ47" s="259"/>
      <c r="DA47" s="259"/>
      <c r="DB47" s="259"/>
      <c r="DC47" s="259"/>
      <c r="DD47" s="259"/>
      <c r="DE47" s="259"/>
      <c r="DF47" s="259"/>
      <c r="DG47" s="259"/>
      <c r="DH47" s="259"/>
      <c r="DI47" s="259"/>
      <c r="DJ47" s="259"/>
      <c r="DK47" s="259"/>
      <c r="DL47" s="259"/>
      <c r="DM47" s="259"/>
      <c r="DN47" s="259"/>
      <c r="DO47" s="259"/>
      <c r="DP47" s="259"/>
      <c r="DQ47" s="259"/>
      <c r="DR47" s="259"/>
      <c r="DS47" s="259"/>
      <c r="DT47" s="259"/>
      <c r="DU47" s="259"/>
      <c r="DV47" s="259"/>
      <c r="DW47" s="259"/>
      <c r="DX47" s="259"/>
      <c r="DY47" s="259"/>
      <c r="DZ47" s="259"/>
      <c r="EA47" s="259"/>
    </row>
    <row r="48" spans="1:131" s="260" customFormat="1" ht="24" customHeight="1" x14ac:dyDescent="0.15">
      <c r="A48" s="251"/>
      <c r="B48" s="253"/>
      <c r="C48" s="251"/>
      <c r="D48" s="261"/>
      <c r="E48" s="261"/>
      <c r="F48" s="261"/>
      <c r="G48" s="251"/>
      <c r="H48" s="253"/>
      <c r="I48" s="253"/>
      <c r="J48" s="255"/>
      <c r="K48" s="256"/>
      <c r="L48" s="257"/>
      <c r="M48" s="258"/>
      <c r="N48" s="258"/>
      <c r="O48" s="258"/>
      <c r="P48" s="258"/>
      <c r="Q48" s="258"/>
      <c r="R48" s="258"/>
      <c r="S48" s="258"/>
      <c r="T48" s="258"/>
      <c r="U48" s="258"/>
      <c r="V48" s="258"/>
      <c r="W48" s="258"/>
      <c r="X48" s="258"/>
      <c r="Y48" s="258"/>
      <c r="Z48" s="258"/>
      <c r="AA48" s="258"/>
      <c r="AB48" s="258"/>
      <c r="AC48" s="258"/>
      <c r="AD48" s="258"/>
      <c r="AE48" s="258"/>
      <c r="AF48" s="258"/>
      <c r="AG48" s="258"/>
      <c r="AH48" s="258"/>
      <c r="AI48" s="258"/>
      <c r="AJ48" s="258"/>
      <c r="AK48" s="258"/>
      <c r="AL48" s="258"/>
      <c r="AM48" s="258"/>
      <c r="AN48" s="258"/>
      <c r="AO48" s="258"/>
      <c r="AP48" s="258"/>
      <c r="AQ48" s="258"/>
      <c r="AR48" s="258"/>
      <c r="AS48" s="258"/>
      <c r="AT48" s="258"/>
      <c r="AU48" s="258"/>
      <c r="AV48" s="258"/>
      <c r="AW48" s="258"/>
      <c r="AX48" s="258"/>
      <c r="AY48" s="258"/>
      <c r="AZ48" s="258"/>
      <c r="BA48" s="258"/>
      <c r="BB48" s="259"/>
      <c r="BC48" s="259"/>
      <c r="BD48" s="259"/>
      <c r="BE48" s="259"/>
      <c r="BF48" s="259"/>
      <c r="BG48" s="259"/>
      <c r="BH48" s="259"/>
      <c r="BI48" s="259"/>
      <c r="BJ48" s="259"/>
      <c r="BK48" s="259"/>
      <c r="BL48" s="259"/>
      <c r="BM48" s="259"/>
      <c r="BN48" s="259"/>
      <c r="BO48" s="259"/>
      <c r="BP48" s="259"/>
      <c r="BQ48" s="259"/>
      <c r="BR48" s="259"/>
      <c r="BS48" s="259"/>
      <c r="BT48" s="259"/>
      <c r="BU48" s="259"/>
      <c r="BV48" s="259"/>
      <c r="BW48" s="259"/>
      <c r="BX48" s="259"/>
      <c r="BY48" s="259"/>
      <c r="BZ48" s="259"/>
      <c r="CA48" s="259"/>
      <c r="CB48" s="259"/>
      <c r="CC48" s="259"/>
      <c r="CD48" s="259"/>
      <c r="CE48" s="259"/>
      <c r="CF48" s="259"/>
      <c r="CG48" s="259"/>
      <c r="CH48" s="259"/>
      <c r="CI48" s="259"/>
      <c r="CJ48" s="259"/>
      <c r="CK48" s="259"/>
      <c r="CL48" s="259"/>
      <c r="CM48" s="259"/>
      <c r="CN48" s="259"/>
      <c r="CO48" s="259"/>
      <c r="CP48" s="259"/>
      <c r="CQ48" s="259"/>
      <c r="CR48" s="259"/>
      <c r="CS48" s="259"/>
      <c r="CT48" s="259"/>
      <c r="CU48" s="259"/>
      <c r="CV48" s="259"/>
      <c r="CW48" s="259"/>
      <c r="CX48" s="259"/>
      <c r="CY48" s="259"/>
      <c r="CZ48" s="259"/>
      <c r="DA48" s="259"/>
      <c r="DB48" s="259"/>
      <c r="DC48" s="259"/>
      <c r="DD48" s="259"/>
      <c r="DE48" s="259"/>
      <c r="DF48" s="259"/>
      <c r="DG48" s="259"/>
      <c r="DH48" s="259"/>
      <c r="DI48" s="259"/>
      <c r="DJ48" s="259"/>
      <c r="DK48" s="259"/>
      <c r="DL48" s="259"/>
      <c r="DM48" s="259"/>
      <c r="DN48" s="259"/>
      <c r="DO48" s="259"/>
      <c r="DP48" s="259"/>
      <c r="DQ48" s="259"/>
      <c r="DR48" s="259"/>
      <c r="DS48" s="259"/>
      <c r="DT48" s="259"/>
      <c r="DU48" s="259"/>
      <c r="DV48" s="259"/>
      <c r="DW48" s="259"/>
      <c r="DX48" s="259"/>
      <c r="DY48" s="259"/>
      <c r="DZ48" s="259"/>
      <c r="EA48" s="259"/>
    </row>
    <row r="49" spans="1:131" s="260" customFormat="1" ht="24" customHeight="1" x14ac:dyDescent="0.15">
      <c r="A49" s="251"/>
      <c r="B49" s="251"/>
      <c r="C49" s="251"/>
      <c r="D49" s="261"/>
      <c r="E49" s="261"/>
      <c r="F49" s="261"/>
      <c r="G49" s="251"/>
      <c r="H49" s="253"/>
      <c r="I49" s="253"/>
      <c r="J49" s="255"/>
      <c r="K49" s="256"/>
      <c r="L49" s="257"/>
      <c r="M49" s="258"/>
      <c r="N49" s="258"/>
      <c r="O49" s="258"/>
      <c r="P49" s="258"/>
      <c r="Q49" s="258"/>
      <c r="R49" s="258"/>
      <c r="S49" s="258"/>
      <c r="T49" s="258"/>
      <c r="U49" s="258"/>
      <c r="V49" s="258"/>
      <c r="W49" s="258"/>
      <c r="X49" s="258"/>
      <c r="Y49" s="258"/>
      <c r="Z49" s="258"/>
      <c r="AA49" s="258"/>
      <c r="AB49" s="258"/>
      <c r="AC49" s="258"/>
      <c r="AD49" s="258"/>
      <c r="AE49" s="258"/>
      <c r="AF49" s="258"/>
      <c r="AG49" s="258"/>
      <c r="AH49" s="258"/>
      <c r="AI49" s="258"/>
      <c r="AJ49" s="258"/>
      <c r="AK49" s="258"/>
      <c r="AL49" s="258"/>
      <c r="AM49" s="258"/>
      <c r="AN49" s="258"/>
      <c r="AO49" s="258"/>
      <c r="AP49" s="258"/>
      <c r="AQ49" s="258"/>
      <c r="AR49" s="258"/>
      <c r="AS49" s="258"/>
      <c r="AT49" s="258"/>
      <c r="AU49" s="258"/>
      <c r="AV49" s="258"/>
      <c r="AW49" s="258"/>
      <c r="AX49" s="258"/>
      <c r="AY49" s="258"/>
      <c r="AZ49" s="258"/>
      <c r="BA49" s="258"/>
      <c r="BB49" s="259"/>
      <c r="BC49" s="259"/>
      <c r="BD49" s="259"/>
      <c r="BE49" s="259"/>
      <c r="BF49" s="259"/>
      <c r="BG49" s="259"/>
      <c r="BH49" s="259"/>
      <c r="BI49" s="259"/>
      <c r="BJ49" s="259"/>
      <c r="BK49" s="259"/>
      <c r="BL49" s="259"/>
      <c r="BM49" s="259"/>
      <c r="BN49" s="259"/>
      <c r="BO49" s="259"/>
      <c r="BP49" s="259"/>
      <c r="BQ49" s="259"/>
      <c r="BR49" s="259"/>
      <c r="BS49" s="259"/>
      <c r="BT49" s="259"/>
      <c r="BU49" s="259"/>
      <c r="BV49" s="259"/>
      <c r="BW49" s="259"/>
      <c r="BX49" s="259"/>
      <c r="BY49" s="259"/>
      <c r="BZ49" s="259"/>
      <c r="CA49" s="259"/>
      <c r="CB49" s="259"/>
      <c r="CC49" s="259"/>
      <c r="CD49" s="259"/>
      <c r="CE49" s="259"/>
      <c r="CF49" s="259"/>
      <c r="CG49" s="259"/>
      <c r="CH49" s="259"/>
      <c r="CI49" s="259"/>
      <c r="CJ49" s="259"/>
      <c r="CK49" s="259"/>
      <c r="CL49" s="259"/>
      <c r="CM49" s="259"/>
      <c r="CN49" s="259"/>
      <c r="CO49" s="259"/>
      <c r="CP49" s="259"/>
      <c r="CQ49" s="259"/>
      <c r="CR49" s="259"/>
      <c r="CS49" s="259"/>
      <c r="CT49" s="259"/>
      <c r="CU49" s="259"/>
      <c r="CV49" s="259"/>
      <c r="CW49" s="259"/>
      <c r="CX49" s="259"/>
      <c r="CY49" s="259"/>
      <c r="CZ49" s="259"/>
      <c r="DA49" s="259"/>
      <c r="DB49" s="259"/>
      <c r="DC49" s="259"/>
      <c r="DD49" s="259"/>
      <c r="DE49" s="259"/>
      <c r="DF49" s="259"/>
      <c r="DG49" s="259"/>
      <c r="DH49" s="259"/>
      <c r="DI49" s="259"/>
      <c r="DJ49" s="259"/>
      <c r="DK49" s="259"/>
      <c r="DL49" s="259"/>
      <c r="DM49" s="259"/>
      <c r="DN49" s="259"/>
      <c r="DO49" s="259"/>
      <c r="DP49" s="259"/>
      <c r="DQ49" s="259"/>
      <c r="DR49" s="259"/>
      <c r="DS49" s="259"/>
      <c r="DT49" s="259"/>
      <c r="DU49" s="259"/>
      <c r="DV49" s="259"/>
      <c r="DW49" s="259"/>
      <c r="DX49" s="259"/>
      <c r="DY49" s="259"/>
      <c r="DZ49" s="259"/>
      <c r="EA49" s="259"/>
    </row>
    <row r="50" spans="1:131" s="260" customFormat="1" ht="24" customHeight="1" x14ac:dyDescent="0.15">
      <c r="A50" s="251"/>
      <c r="B50" s="470"/>
      <c r="C50" s="251"/>
      <c r="D50" s="261"/>
      <c r="E50" s="261"/>
      <c r="F50" s="261"/>
      <c r="G50" s="251"/>
      <c r="H50" s="253"/>
      <c r="I50" s="253"/>
      <c r="J50" s="255"/>
      <c r="K50" s="256"/>
      <c r="L50" s="257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259"/>
      <c r="BD50" s="259"/>
      <c r="BE50" s="259"/>
      <c r="BF50" s="259"/>
      <c r="BG50" s="259"/>
      <c r="BH50" s="259"/>
      <c r="BI50" s="259"/>
      <c r="BJ50" s="259"/>
      <c r="BK50" s="259"/>
      <c r="BL50" s="259"/>
      <c r="BM50" s="259"/>
      <c r="BN50" s="259"/>
      <c r="BO50" s="259"/>
      <c r="BP50" s="259"/>
      <c r="BQ50" s="259"/>
      <c r="BR50" s="259"/>
      <c r="BS50" s="259"/>
      <c r="BT50" s="259"/>
      <c r="BU50" s="259"/>
      <c r="BV50" s="259"/>
      <c r="BW50" s="259"/>
      <c r="BX50" s="259"/>
      <c r="BY50" s="259"/>
      <c r="BZ50" s="259"/>
      <c r="CA50" s="259"/>
      <c r="CB50" s="259"/>
      <c r="CC50" s="259"/>
      <c r="CD50" s="259"/>
      <c r="CE50" s="259"/>
      <c r="CF50" s="259"/>
      <c r="CG50" s="259"/>
      <c r="CH50" s="259"/>
      <c r="CI50" s="259"/>
      <c r="CJ50" s="259"/>
      <c r="CK50" s="259"/>
      <c r="CL50" s="259"/>
      <c r="CM50" s="259"/>
      <c r="CN50" s="259"/>
      <c r="CO50" s="259"/>
      <c r="CP50" s="259"/>
      <c r="CQ50" s="259"/>
      <c r="CR50" s="259"/>
      <c r="CS50" s="259"/>
      <c r="CT50" s="259"/>
      <c r="CU50" s="259"/>
      <c r="CV50" s="259"/>
      <c r="CW50" s="259"/>
      <c r="CX50" s="259"/>
      <c r="CY50" s="259"/>
      <c r="CZ50" s="259"/>
      <c r="DA50" s="259"/>
      <c r="DB50" s="259"/>
      <c r="DC50" s="259"/>
      <c r="DD50" s="259"/>
      <c r="DE50" s="259"/>
      <c r="DF50" s="259"/>
      <c r="DG50" s="259"/>
      <c r="DH50" s="259"/>
      <c r="DI50" s="259"/>
      <c r="DJ50" s="259"/>
      <c r="DK50" s="259"/>
      <c r="DL50" s="259"/>
      <c r="DM50" s="259"/>
      <c r="DN50" s="259"/>
      <c r="DO50" s="259"/>
      <c r="DP50" s="259"/>
      <c r="DQ50" s="259"/>
      <c r="DR50" s="259"/>
      <c r="DS50" s="259"/>
      <c r="DT50" s="259"/>
      <c r="DU50" s="259"/>
      <c r="DV50" s="259"/>
      <c r="DW50" s="259"/>
      <c r="DX50" s="259"/>
      <c r="DY50" s="259"/>
      <c r="DZ50" s="259"/>
      <c r="EA50" s="259"/>
    </row>
    <row r="51" spans="1:131" s="260" customFormat="1" ht="24" customHeight="1" x14ac:dyDescent="0.15">
      <c r="A51" s="251"/>
      <c r="B51" s="470"/>
      <c r="C51" s="251"/>
      <c r="D51" s="261"/>
      <c r="E51" s="261"/>
      <c r="F51" s="261"/>
      <c r="G51" s="251"/>
      <c r="H51" s="253"/>
      <c r="I51" s="253"/>
      <c r="J51" s="255"/>
      <c r="K51" s="256"/>
      <c r="L51" s="257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259"/>
      <c r="BD51" s="259"/>
      <c r="BE51" s="259"/>
      <c r="BF51" s="259"/>
      <c r="BG51" s="259"/>
      <c r="BH51" s="259"/>
      <c r="BI51" s="259"/>
      <c r="BJ51" s="259"/>
      <c r="BK51" s="259"/>
      <c r="BL51" s="259"/>
      <c r="BM51" s="259"/>
      <c r="BN51" s="259"/>
      <c r="BO51" s="259"/>
      <c r="BP51" s="259"/>
      <c r="BQ51" s="259"/>
      <c r="BR51" s="259"/>
      <c r="BS51" s="259"/>
      <c r="BT51" s="259"/>
      <c r="BU51" s="259"/>
      <c r="BV51" s="259"/>
      <c r="BW51" s="259"/>
      <c r="BX51" s="259"/>
      <c r="BY51" s="259"/>
      <c r="BZ51" s="259"/>
      <c r="CA51" s="259"/>
      <c r="CB51" s="259"/>
      <c r="CC51" s="259"/>
      <c r="CD51" s="259"/>
      <c r="CE51" s="259"/>
      <c r="CF51" s="259"/>
      <c r="CG51" s="259"/>
      <c r="CH51" s="259"/>
      <c r="CI51" s="259"/>
      <c r="CJ51" s="259"/>
      <c r="CK51" s="259"/>
      <c r="CL51" s="259"/>
      <c r="CM51" s="259"/>
      <c r="CN51" s="259"/>
      <c r="CO51" s="259"/>
      <c r="CP51" s="259"/>
      <c r="CQ51" s="259"/>
      <c r="CR51" s="259"/>
      <c r="CS51" s="259"/>
      <c r="CT51" s="259"/>
      <c r="CU51" s="259"/>
      <c r="CV51" s="259"/>
      <c r="CW51" s="259"/>
      <c r="CX51" s="259"/>
      <c r="CY51" s="259"/>
      <c r="CZ51" s="259"/>
      <c r="DA51" s="259"/>
      <c r="DB51" s="259"/>
      <c r="DC51" s="259"/>
      <c r="DD51" s="259"/>
      <c r="DE51" s="259"/>
      <c r="DF51" s="259"/>
      <c r="DG51" s="259"/>
      <c r="DH51" s="259"/>
      <c r="DI51" s="259"/>
      <c r="DJ51" s="259"/>
      <c r="DK51" s="259"/>
      <c r="DL51" s="259"/>
      <c r="DM51" s="259"/>
      <c r="DN51" s="259"/>
      <c r="DO51" s="259"/>
      <c r="DP51" s="259"/>
      <c r="DQ51" s="259"/>
      <c r="DR51" s="259"/>
      <c r="DS51" s="259"/>
      <c r="DT51" s="259"/>
      <c r="DU51" s="259"/>
      <c r="DV51" s="259"/>
      <c r="DW51" s="259"/>
      <c r="DX51" s="259"/>
      <c r="DY51" s="259"/>
      <c r="DZ51" s="259"/>
      <c r="EA51" s="259"/>
    </row>
    <row r="52" spans="1:131" s="260" customFormat="1" ht="26.25" customHeight="1" x14ac:dyDescent="0.15">
      <c r="A52" s="251"/>
      <c r="B52" s="470"/>
      <c r="C52" s="251"/>
      <c r="D52" s="261"/>
      <c r="E52" s="261"/>
      <c r="F52" s="261"/>
      <c r="G52" s="253"/>
      <c r="H52" s="253"/>
      <c r="I52" s="253"/>
      <c r="J52" s="255"/>
      <c r="K52" s="255"/>
      <c r="L52" s="257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59"/>
      <c r="AE52" s="259"/>
      <c r="AF52" s="259"/>
      <c r="AG52" s="259"/>
      <c r="AH52" s="259"/>
      <c r="AI52" s="259"/>
      <c r="AJ52" s="259"/>
      <c r="AK52" s="259"/>
      <c r="AL52" s="259"/>
      <c r="AM52" s="259"/>
      <c r="AN52" s="259"/>
      <c r="AO52" s="259"/>
      <c r="AP52" s="259"/>
      <c r="AQ52" s="259"/>
      <c r="AR52" s="259"/>
      <c r="AS52" s="259"/>
      <c r="AT52" s="259"/>
      <c r="AU52" s="259"/>
      <c r="AV52" s="259"/>
      <c r="AW52" s="259"/>
      <c r="AX52" s="259"/>
      <c r="AY52" s="259"/>
      <c r="AZ52" s="259"/>
      <c r="BA52" s="259"/>
      <c r="BB52" s="259"/>
      <c r="BC52" s="259"/>
      <c r="BD52" s="259"/>
      <c r="BE52" s="259"/>
      <c r="BF52" s="259"/>
      <c r="BG52" s="259"/>
      <c r="BH52" s="259"/>
      <c r="BI52" s="259"/>
      <c r="BJ52" s="259"/>
      <c r="BK52" s="259"/>
      <c r="BL52" s="259"/>
      <c r="BM52" s="259"/>
      <c r="BN52" s="259"/>
      <c r="BO52" s="259"/>
      <c r="BP52" s="259"/>
      <c r="BQ52" s="259"/>
      <c r="BR52" s="259"/>
      <c r="BS52" s="259"/>
      <c r="BT52" s="259"/>
      <c r="BU52" s="259"/>
      <c r="BV52" s="259"/>
      <c r="BW52" s="259"/>
      <c r="BX52" s="259"/>
      <c r="BY52" s="259"/>
      <c r="BZ52" s="259"/>
      <c r="CA52" s="259"/>
      <c r="CB52" s="259"/>
      <c r="CC52" s="259"/>
      <c r="CD52" s="259"/>
      <c r="CE52" s="259"/>
      <c r="CF52" s="259"/>
      <c r="CG52" s="259"/>
      <c r="CH52" s="259"/>
      <c r="CI52" s="259"/>
      <c r="CJ52" s="259"/>
      <c r="CK52" s="259"/>
      <c r="CL52" s="259"/>
      <c r="CM52" s="259"/>
      <c r="CN52" s="259"/>
      <c r="CO52" s="259"/>
      <c r="CP52" s="259"/>
      <c r="CQ52" s="259"/>
      <c r="CR52" s="259"/>
      <c r="CS52" s="259"/>
      <c r="CT52" s="259"/>
      <c r="CU52" s="259"/>
      <c r="CV52" s="259"/>
      <c r="CW52" s="259"/>
      <c r="CX52" s="259"/>
      <c r="CY52" s="259"/>
      <c r="CZ52" s="259"/>
      <c r="DA52" s="259"/>
      <c r="DB52" s="259"/>
      <c r="DC52" s="259"/>
      <c r="DD52" s="259"/>
      <c r="DE52" s="259"/>
      <c r="DF52" s="259"/>
      <c r="DG52" s="259"/>
      <c r="DH52" s="259"/>
      <c r="DI52" s="259"/>
      <c r="DJ52" s="259"/>
      <c r="DK52" s="259"/>
      <c r="DL52" s="259"/>
      <c r="DM52" s="259"/>
      <c r="DN52" s="259"/>
      <c r="DO52" s="259"/>
      <c r="DP52" s="259"/>
      <c r="DQ52" s="259"/>
      <c r="DR52" s="259"/>
      <c r="DS52" s="259"/>
      <c r="DT52" s="259"/>
      <c r="DU52" s="259"/>
      <c r="DV52" s="259"/>
      <c r="DW52" s="259"/>
      <c r="DX52" s="259"/>
      <c r="DY52" s="259"/>
      <c r="DZ52" s="259"/>
      <c r="EA52" s="259"/>
    </row>
    <row r="53" spans="1:131" s="260" customFormat="1" ht="26.25" customHeight="1" x14ac:dyDescent="0.15">
      <c r="A53" s="251"/>
      <c r="B53" s="251"/>
      <c r="C53" s="251"/>
      <c r="D53" s="261"/>
      <c r="E53" s="261"/>
      <c r="F53" s="261"/>
      <c r="G53" s="253"/>
      <c r="H53" s="253"/>
      <c r="I53" s="253"/>
      <c r="J53" s="255"/>
      <c r="K53" s="255"/>
      <c r="L53" s="257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259"/>
      <c r="AE53" s="259"/>
      <c r="AF53" s="259"/>
      <c r="AG53" s="259"/>
      <c r="AH53" s="259"/>
      <c r="AI53" s="259"/>
      <c r="AJ53" s="259"/>
      <c r="AK53" s="259"/>
      <c r="AL53" s="259"/>
      <c r="AM53" s="259"/>
      <c r="AN53" s="259"/>
      <c r="AO53" s="259"/>
      <c r="AP53" s="259"/>
      <c r="AQ53" s="259"/>
      <c r="AR53" s="259"/>
      <c r="AS53" s="259"/>
      <c r="AT53" s="259"/>
      <c r="AU53" s="259"/>
      <c r="AV53" s="259"/>
      <c r="AW53" s="259"/>
      <c r="AX53" s="259"/>
      <c r="AY53" s="259"/>
      <c r="AZ53" s="259"/>
      <c r="BA53" s="259"/>
      <c r="BB53" s="259"/>
      <c r="BC53" s="259"/>
      <c r="BD53" s="259"/>
      <c r="BE53" s="259"/>
      <c r="BF53" s="259"/>
      <c r="BG53" s="259"/>
      <c r="BH53" s="259"/>
      <c r="BI53" s="259"/>
      <c r="BJ53" s="259"/>
      <c r="BK53" s="259"/>
      <c r="BL53" s="259"/>
      <c r="BM53" s="259"/>
      <c r="BN53" s="259"/>
      <c r="BO53" s="259"/>
      <c r="BP53" s="259"/>
      <c r="BQ53" s="259"/>
      <c r="BR53" s="259"/>
      <c r="BS53" s="259"/>
      <c r="BT53" s="259"/>
      <c r="BU53" s="259"/>
      <c r="BV53" s="259"/>
      <c r="BW53" s="259"/>
      <c r="BX53" s="259"/>
      <c r="BY53" s="259"/>
      <c r="BZ53" s="259"/>
      <c r="CA53" s="259"/>
      <c r="CB53" s="259"/>
      <c r="CC53" s="259"/>
      <c r="CD53" s="259"/>
      <c r="CE53" s="259"/>
      <c r="CF53" s="259"/>
      <c r="CG53" s="259"/>
      <c r="CH53" s="259"/>
      <c r="CI53" s="259"/>
      <c r="CJ53" s="259"/>
      <c r="CK53" s="259"/>
      <c r="CL53" s="259"/>
      <c r="CM53" s="259"/>
      <c r="CN53" s="259"/>
      <c r="CO53" s="259"/>
      <c r="CP53" s="259"/>
      <c r="CQ53" s="259"/>
      <c r="CR53" s="259"/>
      <c r="CS53" s="259"/>
      <c r="CT53" s="259"/>
      <c r="CU53" s="259"/>
      <c r="CV53" s="259"/>
      <c r="CW53" s="259"/>
      <c r="CX53" s="259"/>
      <c r="CY53" s="259"/>
      <c r="CZ53" s="259"/>
      <c r="DA53" s="259"/>
      <c r="DB53" s="259"/>
      <c r="DC53" s="259"/>
      <c r="DD53" s="259"/>
      <c r="DE53" s="259"/>
      <c r="DF53" s="259"/>
      <c r="DG53" s="259"/>
      <c r="DH53" s="259"/>
      <c r="DI53" s="259"/>
      <c r="DJ53" s="259"/>
      <c r="DK53" s="259"/>
      <c r="DL53" s="259"/>
      <c r="DM53" s="259"/>
      <c r="DN53" s="259"/>
      <c r="DO53" s="259"/>
      <c r="DP53" s="259"/>
      <c r="DQ53" s="259"/>
      <c r="DR53" s="259"/>
      <c r="DS53" s="259"/>
      <c r="DT53" s="259"/>
      <c r="DU53" s="259"/>
      <c r="DV53" s="259"/>
      <c r="DW53" s="259"/>
      <c r="DX53" s="259"/>
      <c r="DY53" s="259"/>
      <c r="DZ53" s="259"/>
      <c r="EA53" s="259"/>
    </row>
    <row r="54" spans="1:131" s="260" customFormat="1" ht="26.25" customHeight="1" x14ac:dyDescent="0.15">
      <c r="A54" s="253"/>
      <c r="B54" s="253"/>
      <c r="C54" s="262"/>
      <c r="D54" s="263"/>
      <c r="E54" s="263"/>
      <c r="F54" s="263"/>
      <c r="G54" s="253"/>
      <c r="H54" s="253"/>
      <c r="I54" s="253"/>
      <c r="J54" s="255"/>
      <c r="K54" s="264"/>
      <c r="L54" s="257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259"/>
      <c r="AE54" s="259"/>
      <c r="AF54" s="259"/>
      <c r="AG54" s="259"/>
      <c r="AH54" s="259"/>
      <c r="AI54" s="259"/>
      <c r="AJ54" s="259"/>
      <c r="AK54" s="259"/>
      <c r="AL54" s="259"/>
      <c r="AM54" s="259"/>
      <c r="AN54" s="259"/>
      <c r="AO54" s="259"/>
      <c r="AP54" s="259"/>
      <c r="AQ54" s="259"/>
      <c r="AR54" s="259"/>
      <c r="AS54" s="259"/>
      <c r="AT54" s="259"/>
      <c r="AU54" s="259"/>
      <c r="AV54" s="259"/>
      <c r="AW54" s="259"/>
      <c r="AX54" s="259"/>
      <c r="AY54" s="259"/>
      <c r="AZ54" s="259"/>
      <c r="BA54" s="259"/>
      <c r="BB54" s="259"/>
      <c r="BC54" s="259"/>
      <c r="BD54" s="259"/>
      <c r="BE54" s="259"/>
      <c r="BF54" s="259"/>
      <c r="BG54" s="259"/>
      <c r="BH54" s="259"/>
      <c r="BI54" s="259"/>
      <c r="BJ54" s="259"/>
      <c r="BK54" s="259"/>
      <c r="BL54" s="259"/>
      <c r="BM54" s="259"/>
      <c r="BN54" s="259"/>
      <c r="BO54" s="259"/>
      <c r="BP54" s="259"/>
      <c r="BQ54" s="259"/>
      <c r="BR54" s="259"/>
      <c r="BS54" s="259"/>
      <c r="BT54" s="259"/>
      <c r="BU54" s="259"/>
      <c r="BV54" s="259"/>
      <c r="BW54" s="259"/>
      <c r="BX54" s="259"/>
      <c r="BY54" s="259"/>
      <c r="BZ54" s="259"/>
      <c r="CA54" s="259"/>
      <c r="CB54" s="259"/>
      <c r="CC54" s="259"/>
      <c r="CD54" s="259"/>
      <c r="CE54" s="259"/>
      <c r="CF54" s="259"/>
      <c r="CG54" s="259"/>
      <c r="CH54" s="259"/>
      <c r="CI54" s="259"/>
      <c r="CJ54" s="259"/>
      <c r="CK54" s="259"/>
      <c r="CL54" s="259"/>
      <c r="CM54" s="259"/>
      <c r="CN54" s="259"/>
      <c r="CO54" s="259"/>
      <c r="CP54" s="259"/>
      <c r="CQ54" s="259"/>
      <c r="CR54" s="259"/>
      <c r="CS54" s="259"/>
      <c r="CT54" s="259"/>
      <c r="CU54" s="259"/>
      <c r="CV54" s="259"/>
      <c r="CW54" s="259"/>
      <c r="CX54" s="259"/>
      <c r="CY54" s="259"/>
      <c r="CZ54" s="259"/>
      <c r="DA54" s="259"/>
      <c r="DB54" s="259"/>
      <c r="DC54" s="259"/>
      <c r="DD54" s="259"/>
      <c r="DE54" s="259"/>
      <c r="DF54" s="259"/>
      <c r="DG54" s="259"/>
      <c r="DH54" s="259"/>
      <c r="DI54" s="259"/>
      <c r="DJ54" s="259"/>
      <c r="DK54" s="259"/>
      <c r="DL54" s="259"/>
      <c r="DM54" s="259"/>
      <c r="DN54" s="259"/>
      <c r="DO54" s="259"/>
      <c r="DP54" s="259"/>
      <c r="DQ54" s="259"/>
      <c r="DR54" s="259"/>
      <c r="DS54" s="259"/>
      <c r="DT54" s="259"/>
      <c r="DU54" s="259"/>
      <c r="DV54" s="259"/>
      <c r="DW54" s="259"/>
      <c r="DX54" s="259"/>
      <c r="DY54" s="259"/>
      <c r="DZ54" s="259"/>
      <c r="EA54" s="259"/>
    </row>
    <row r="55" spans="1:131" s="260" customFormat="1" ht="27.75" customHeight="1" x14ac:dyDescent="0.15">
      <c r="A55" s="253"/>
      <c r="B55" s="253"/>
      <c r="C55" s="253"/>
      <c r="D55" s="255"/>
      <c r="E55" s="255"/>
      <c r="F55" s="255"/>
      <c r="G55" s="253"/>
      <c r="H55" s="253"/>
      <c r="I55" s="253"/>
      <c r="J55" s="255"/>
      <c r="K55" s="264"/>
      <c r="L55" s="257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59"/>
      <c r="BD55" s="259"/>
      <c r="BE55" s="259"/>
      <c r="BF55" s="259"/>
      <c r="BG55" s="259"/>
      <c r="BH55" s="259"/>
      <c r="BI55" s="259"/>
      <c r="BJ55" s="259"/>
      <c r="BK55" s="259"/>
      <c r="BL55" s="259"/>
      <c r="BM55" s="259"/>
      <c r="BN55" s="259"/>
      <c r="BO55" s="259"/>
      <c r="BP55" s="259"/>
      <c r="BQ55" s="259"/>
      <c r="BR55" s="259"/>
      <c r="BS55" s="259"/>
      <c r="BT55" s="259"/>
      <c r="BU55" s="259"/>
      <c r="BV55" s="259"/>
      <c r="BW55" s="259"/>
      <c r="BX55" s="259"/>
      <c r="BY55" s="259"/>
      <c r="BZ55" s="259"/>
      <c r="CA55" s="259"/>
      <c r="CB55" s="259"/>
      <c r="CC55" s="259"/>
      <c r="CD55" s="259"/>
      <c r="CE55" s="259"/>
      <c r="CF55" s="259"/>
      <c r="CG55" s="259"/>
      <c r="CH55" s="259"/>
      <c r="CI55" s="259"/>
      <c r="CJ55" s="259"/>
      <c r="CK55" s="259"/>
      <c r="CL55" s="259"/>
      <c r="CM55" s="259"/>
      <c r="CN55" s="259"/>
      <c r="CO55" s="259"/>
      <c r="CP55" s="259"/>
      <c r="CQ55" s="259"/>
      <c r="CR55" s="259"/>
      <c r="CS55" s="259"/>
      <c r="CT55" s="259"/>
      <c r="CU55" s="259"/>
      <c r="CV55" s="259"/>
      <c r="CW55" s="259"/>
      <c r="CX55" s="259"/>
      <c r="CY55" s="259"/>
      <c r="CZ55" s="259"/>
      <c r="DA55" s="259"/>
      <c r="DB55" s="259"/>
      <c r="DC55" s="259"/>
      <c r="DD55" s="259"/>
      <c r="DE55" s="259"/>
      <c r="DF55" s="259"/>
      <c r="DG55" s="259"/>
      <c r="DH55" s="259"/>
      <c r="DI55" s="259"/>
      <c r="DJ55" s="259"/>
      <c r="DK55" s="259"/>
      <c r="DL55" s="259"/>
      <c r="DM55" s="259"/>
      <c r="DN55" s="259"/>
      <c r="DO55" s="259"/>
      <c r="DP55" s="259"/>
      <c r="DQ55" s="259"/>
      <c r="DR55" s="259"/>
      <c r="DS55" s="259"/>
      <c r="DT55" s="259"/>
      <c r="DU55" s="259"/>
      <c r="DV55" s="259"/>
      <c r="DW55" s="259"/>
      <c r="DX55" s="259"/>
      <c r="DY55" s="259"/>
      <c r="DZ55" s="259"/>
      <c r="EA55" s="259"/>
    </row>
    <row r="56" spans="1:131" s="260" customFormat="1" ht="27.75" customHeight="1" x14ac:dyDescent="0.15">
      <c r="A56" s="253"/>
      <c r="B56" s="253"/>
      <c r="C56" s="253"/>
      <c r="D56" s="255"/>
      <c r="E56" s="255"/>
      <c r="F56" s="255"/>
      <c r="G56" s="253"/>
      <c r="H56" s="253"/>
      <c r="I56" s="253"/>
      <c r="J56" s="255"/>
      <c r="K56" s="256"/>
      <c r="L56" s="257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59"/>
      <c r="BD56" s="259"/>
      <c r="BE56" s="259"/>
      <c r="BF56" s="259"/>
      <c r="BG56" s="259"/>
      <c r="BH56" s="259"/>
      <c r="BI56" s="259"/>
      <c r="BJ56" s="259"/>
      <c r="BK56" s="259"/>
      <c r="BL56" s="259"/>
      <c r="BM56" s="259"/>
      <c r="BN56" s="259"/>
      <c r="BO56" s="259"/>
      <c r="BP56" s="259"/>
      <c r="BQ56" s="259"/>
      <c r="BR56" s="259"/>
      <c r="BS56" s="259"/>
      <c r="BT56" s="259"/>
      <c r="BU56" s="259"/>
      <c r="BV56" s="259"/>
      <c r="BW56" s="259"/>
      <c r="BX56" s="259"/>
      <c r="BY56" s="259"/>
      <c r="BZ56" s="259"/>
      <c r="CA56" s="259"/>
      <c r="CB56" s="259"/>
      <c r="CC56" s="259"/>
      <c r="CD56" s="259"/>
      <c r="CE56" s="259"/>
      <c r="CF56" s="259"/>
      <c r="CG56" s="259"/>
      <c r="CH56" s="259"/>
      <c r="CI56" s="259"/>
      <c r="CJ56" s="259"/>
      <c r="CK56" s="259"/>
      <c r="CL56" s="259"/>
      <c r="CM56" s="259"/>
      <c r="CN56" s="259"/>
      <c r="CO56" s="259"/>
      <c r="CP56" s="259"/>
      <c r="CQ56" s="259"/>
      <c r="CR56" s="259"/>
      <c r="CS56" s="259"/>
      <c r="CT56" s="259"/>
      <c r="CU56" s="259"/>
      <c r="CV56" s="259"/>
      <c r="CW56" s="259"/>
      <c r="CX56" s="259"/>
      <c r="CY56" s="259"/>
      <c r="CZ56" s="259"/>
      <c r="DA56" s="259"/>
      <c r="DB56" s="259"/>
      <c r="DC56" s="259"/>
      <c r="DD56" s="259"/>
      <c r="DE56" s="259"/>
      <c r="DF56" s="259"/>
      <c r="DG56" s="259"/>
      <c r="DH56" s="259"/>
      <c r="DI56" s="259"/>
      <c r="DJ56" s="259"/>
      <c r="DK56" s="259"/>
      <c r="DL56" s="259"/>
      <c r="DM56" s="259"/>
      <c r="DN56" s="259"/>
      <c r="DO56" s="259"/>
      <c r="DP56" s="259"/>
      <c r="DQ56" s="259"/>
      <c r="DR56" s="259"/>
      <c r="DS56" s="259"/>
      <c r="DT56" s="259"/>
      <c r="DU56" s="259"/>
      <c r="DV56" s="259"/>
      <c r="DW56" s="259"/>
      <c r="DX56" s="259"/>
      <c r="DY56" s="259"/>
      <c r="DZ56" s="259"/>
      <c r="EA56" s="259"/>
    </row>
    <row r="57" spans="1:131" s="260" customFormat="1" ht="22.5" x14ac:dyDescent="0.15">
      <c r="A57" s="253"/>
      <c r="B57" s="253"/>
      <c r="C57" s="253"/>
      <c r="D57" s="255"/>
      <c r="E57" s="255"/>
      <c r="F57" s="255"/>
      <c r="G57" s="253"/>
      <c r="H57" s="253"/>
      <c r="I57" s="253"/>
      <c r="J57" s="255"/>
      <c r="K57" s="256"/>
      <c r="L57" s="257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59"/>
      <c r="BD57" s="259"/>
      <c r="BE57" s="259"/>
      <c r="BF57" s="259"/>
      <c r="BG57" s="259"/>
      <c r="BH57" s="259"/>
      <c r="BI57" s="259"/>
      <c r="BJ57" s="259"/>
      <c r="BK57" s="259"/>
      <c r="BL57" s="259"/>
      <c r="BM57" s="259"/>
      <c r="BN57" s="259"/>
      <c r="BO57" s="259"/>
      <c r="BP57" s="259"/>
      <c r="BQ57" s="259"/>
      <c r="BR57" s="259"/>
      <c r="BS57" s="259"/>
      <c r="BT57" s="259"/>
      <c r="BU57" s="259"/>
      <c r="BV57" s="259"/>
      <c r="BW57" s="259"/>
      <c r="BX57" s="259"/>
      <c r="BY57" s="259"/>
      <c r="BZ57" s="259"/>
      <c r="CA57" s="259"/>
      <c r="CB57" s="259"/>
      <c r="CC57" s="259"/>
      <c r="CD57" s="259"/>
      <c r="CE57" s="259"/>
      <c r="CF57" s="259"/>
      <c r="CG57" s="259"/>
      <c r="CH57" s="259"/>
      <c r="CI57" s="259"/>
      <c r="CJ57" s="259"/>
      <c r="CK57" s="259"/>
      <c r="CL57" s="259"/>
      <c r="CM57" s="259"/>
      <c r="CN57" s="259"/>
      <c r="CO57" s="259"/>
      <c r="CP57" s="259"/>
      <c r="CQ57" s="259"/>
      <c r="CR57" s="259"/>
      <c r="CS57" s="259"/>
      <c r="CT57" s="259"/>
      <c r="CU57" s="259"/>
      <c r="CV57" s="259"/>
      <c r="CW57" s="259"/>
      <c r="CX57" s="259"/>
      <c r="CY57" s="259"/>
      <c r="CZ57" s="259"/>
      <c r="DA57" s="259"/>
      <c r="DB57" s="259"/>
      <c r="DC57" s="259"/>
      <c r="DD57" s="259"/>
      <c r="DE57" s="259"/>
      <c r="DF57" s="259"/>
      <c r="DG57" s="259"/>
      <c r="DH57" s="259"/>
      <c r="DI57" s="259"/>
      <c r="DJ57" s="259"/>
      <c r="DK57" s="259"/>
      <c r="DL57" s="259"/>
      <c r="DM57" s="259"/>
      <c r="DN57" s="259"/>
      <c r="DO57" s="259"/>
      <c r="DP57" s="259"/>
      <c r="DQ57" s="259"/>
      <c r="DR57" s="259"/>
      <c r="DS57" s="259"/>
      <c r="DT57" s="259"/>
      <c r="DU57" s="259"/>
      <c r="DV57" s="259"/>
      <c r="DW57" s="259"/>
      <c r="DX57" s="259"/>
      <c r="DY57" s="259"/>
      <c r="DZ57" s="259"/>
      <c r="EA57" s="259"/>
    </row>
    <row r="58" spans="1:131" s="260" customFormat="1" ht="22.5" x14ac:dyDescent="0.15">
      <c r="A58" s="253"/>
      <c r="B58" s="253"/>
      <c r="C58" s="253"/>
      <c r="D58" s="255"/>
      <c r="E58" s="255"/>
      <c r="F58" s="255"/>
      <c r="G58" s="266"/>
      <c r="H58" s="266"/>
      <c r="I58" s="265"/>
      <c r="J58" s="259"/>
      <c r="K58" s="259"/>
      <c r="L58" s="267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59"/>
      <c r="BD58" s="259"/>
      <c r="BE58" s="259"/>
      <c r="BF58" s="259"/>
      <c r="BG58" s="259"/>
      <c r="BH58" s="259"/>
      <c r="BI58" s="259"/>
      <c r="BJ58" s="259"/>
      <c r="BK58" s="259"/>
      <c r="BL58" s="259"/>
      <c r="BM58" s="259"/>
      <c r="BN58" s="259"/>
      <c r="BO58" s="259"/>
      <c r="BP58" s="259"/>
      <c r="BQ58" s="259"/>
      <c r="BR58" s="259"/>
      <c r="BS58" s="259"/>
      <c r="BT58" s="259"/>
      <c r="BU58" s="259"/>
      <c r="BV58" s="259"/>
      <c r="BW58" s="259"/>
      <c r="BX58" s="259"/>
      <c r="BY58" s="259"/>
      <c r="BZ58" s="259"/>
      <c r="CA58" s="259"/>
      <c r="CB58" s="259"/>
      <c r="CC58" s="259"/>
      <c r="CD58" s="259"/>
      <c r="CE58" s="259"/>
      <c r="CF58" s="259"/>
      <c r="CG58" s="259"/>
      <c r="CH58" s="259"/>
      <c r="CI58" s="259"/>
      <c r="CJ58" s="259"/>
      <c r="CK58" s="259"/>
      <c r="CL58" s="259"/>
      <c r="CM58" s="259"/>
      <c r="CN58" s="259"/>
      <c r="CO58" s="259"/>
      <c r="CP58" s="259"/>
      <c r="CQ58" s="259"/>
      <c r="CR58" s="259"/>
      <c r="CS58" s="259"/>
      <c r="CT58" s="259"/>
      <c r="CU58" s="259"/>
      <c r="CV58" s="259"/>
      <c r="CW58" s="259"/>
      <c r="CX58" s="259"/>
      <c r="CY58" s="259"/>
      <c r="CZ58" s="259"/>
      <c r="DA58" s="259"/>
      <c r="DB58" s="259"/>
      <c r="DC58" s="259"/>
      <c r="DD58" s="259"/>
      <c r="DE58" s="259"/>
      <c r="DF58" s="259"/>
      <c r="DG58" s="259"/>
      <c r="DH58" s="259"/>
      <c r="DI58" s="259"/>
      <c r="DJ58" s="259"/>
      <c r="DK58" s="259"/>
      <c r="DL58" s="259"/>
      <c r="DM58" s="259"/>
      <c r="DN58" s="259"/>
      <c r="DO58" s="259"/>
      <c r="DP58" s="259"/>
      <c r="DQ58" s="259"/>
      <c r="DR58" s="259"/>
      <c r="DS58" s="259"/>
      <c r="DT58" s="259"/>
      <c r="DU58" s="259"/>
      <c r="DV58" s="259"/>
      <c r="DW58" s="259"/>
      <c r="DX58" s="259"/>
      <c r="DY58" s="259"/>
      <c r="DZ58" s="259"/>
      <c r="EA58" s="259"/>
    </row>
    <row r="59" spans="1:131" s="260" customFormat="1" ht="11.25" x14ac:dyDescent="0.15">
      <c r="A59" s="265"/>
      <c r="B59" s="266"/>
      <c r="C59" s="266"/>
      <c r="G59" s="266"/>
      <c r="H59" s="266"/>
      <c r="I59" s="265"/>
      <c r="J59" s="259"/>
      <c r="K59" s="259"/>
      <c r="L59" s="267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59"/>
      <c r="BD59" s="259"/>
      <c r="BE59" s="259"/>
      <c r="BF59" s="259"/>
      <c r="BG59" s="259"/>
      <c r="BH59" s="259"/>
      <c r="BI59" s="259"/>
      <c r="BJ59" s="259"/>
      <c r="BK59" s="259"/>
      <c r="BL59" s="259"/>
      <c r="BM59" s="259"/>
      <c r="BN59" s="259"/>
      <c r="BO59" s="259"/>
      <c r="BP59" s="259"/>
      <c r="BQ59" s="259"/>
      <c r="BR59" s="259"/>
      <c r="BS59" s="259"/>
      <c r="BT59" s="259"/>
      <c r="BU59" s="259"/>
      <c r="BV59" s="259"/>
      <c r="BW59" s="259"/>
      <c r="BX59" s="259"/>
      <c r="BY59" s="259"/>
      <c r="BZ59" s="259"/>
      <c r="CA59" s="259"/>
      <c r="CB59" s="259"/>
      <c r="CC59" s="259"/>
      <c r="CD59" s="259"/>
      <c r="CE59" s="259"/>
      <c r="CF59" s="259"/>
      <c r="CG59" s="259"/>
      <c r="CH59" s="259"/>
      <c r="CI59" s="259"/>
      <c r="CJ59" s="259"/>
      <c r="CK59" s="259"/>
      <c r="CL59" s="259"/>
      <c r="CM59" s="259"/>
      <c r="CN59" s="259"/>
      <c r="CO59" s="259"/>
      <c r="CP59" s="259"/>
      <c r="CQ59" s="259"/>
      <c r="CR59" s="259"/>
      <c r="CS59" s="259"/>
      <c r="CT59" s="259"/>
      <c r="CU59" s="259"/>
      <c r="CV59" s="259"/>
      <c r="CW59" s="259"/>
      <c r="CX59" s="259"/>
      <c r="CY59" s="259"/>
      <c r="CZ59" s="259"/>
      <c r="DA59" s="259"/>
      <c r="DB59" s="259"/>
      <c r="DC59" s="259"/>
      <c r="DD59" s="259"/>
      <c r="DE59" s="259"/>
      <c r="DF59" s="259"/>
      <c r="DG59" s="259"/>
      <c r="DH59" s="259"/>
      <c r="DI59" s="259"/>
      <c r="DJ59" s="259"/>
      <c r="DK59" s="259"/>
      <c r="DL59" s="259"/>
      <c r="DM59" s="259"/>
      <c r="DN59" s="259"/>
      <c r="DO59" s="259"/>
      <c r="DP59" s="259"/>
      <c r="DQ59" s="259"/>
      <c r="DR59" s="259"/>
      <c r="DS59" s="259"/>
      <c r="DT59" s="259"/>
      <c r="DU59" s="259"/>
      <c r="DV59" s="259"/>
      <c r="DW59" s="259"/>
      <c r="DX59" s="259"/>
      <c r="DY59" s="259"/>
      <c r="DZ59" s="259"/>
      <c r="EA59" s="259"/>
    </row>
    <row r="60" spans="1:131" s="260" customFormat="1" ht="11.25" x14ac:dyDescent="0.15">
      <c r="A60" s="265"/>
      <c r="B60" s="266"/>
      <c r="C60" s="266"/>
      <c r="G60" s="266"/>
      <c r="H60" s="266"/>
      <c r="I60" s="265"/>
      <c r="J60" s="259"/>
      <c r="K60" s="259"/>
      <c r="L60" s="267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59"/>
      <c r="BD60" s="259"/>
      <c r="BE60" s="259"/>
      <c r="BF60" s="259"/>
      <c r="BG60" s="259"/>
      <c r="BH60" s="259"/>
      <c r="BI60" s="259"/>
      <c r="BJ60" s="259"/>
      <c r="BK60" s="259"/>
      <c r="BL60" s="259"/>
      <c r="BM60" s="259"/>
      <c r="BN60" s="259"/>
      <c r="BO60" s="259"/>
      <c r="BP60" s="259"/>
      <c r="BQ60" s="259"/>
      <c r="BR60" s="259"/>
      <c r="BS60" s="259"/>
      <c r="BT60" s="259"/>
      <c r="BU60" s="259"/>
      <c r="BV60" s="259"/>
      <c r="BW60" s="259"/>
      <c r="BX60" s="259"/>
      <c r="BY60" s="259"/>
      <c r="BZ60" s="259"/>
      <c r="CA60" s="259"/>
      <c r="CB60" s="259"/>
      <c r="CC60" s="259"/>
      <c r="CD60" s="259"/>
      <c r="CE60" s="259"/>
      <c r="CF60" s="259"/>
      <c r="CG60" s="259"/>
      <c r="CH60" s="259"/>
      <c r="CI60" s="259"/>
      <c r="CJ60" s="259"/>
      <c r="CK60" s="259"/>
      <c r="CL60" s="259"/>
      <c r="CM60" s="259"/>
      <c r="CN60" s="259"/>
      <c r="CO60" s="259"/>
      <c r="CP60" s="259"/>
      <c r="CQ60" s="259"/>
      <c r="CR60" s="259"/>
      <c r="CS60" s="259"/>
      <c r="CT60" s="259"/>
      <c r="CU60" s="259"/>
      <c r="CV60" s="259"/>
      <c r="CW60" s="259"/>
      <c r="CX60" s="259"/>
      <c r="CY60" s="259"/>
      <c r="CZ60" s="259"/>
      <c r="DA60" s="259"/>
      <c r="DB60" s="259"/>
      <c r="DC60" s="259"/>
      <c r="DD60" s="259"/>
      <c r="DE60" s="259"/>
      <c r="DF60" s="259"/>
      <c r="DG60" s="259"/>
      <c r="DH60" s="259"/>
      <c r="DI60" s="259"/>
      <c r="DJ60" s="259"/>
      <c r="DK60" s="259"/>
      <c r="DL60" s="259"/>
      <c r="DM60" s="259"/>
      <c r="DN60" s="259"/>
      <c r="DO60" s="259"/>
      <c r="DP60" s="259"/>
      <c r="DQ60" s="259"/>
      <c r="DR60" s="259"/>
      <c r="DS60" s="259"/>
      <c r="DT60" s="259"/>
      <c r="DU60" s="259"/>
      <c r="DV60" s="259"/>
      <c r="DW60" s="259"/>
      <c r="DX60" s="259"/>
      <c r="DY60" s="259"/>
      <c r="DZ60" s="259"/>
      <c r="EA60" s="259"/>
    </row>
    <row r="61" spans="1:131" s="260" customFormat="1" ht="11.25" x14ac:dyDescent="0.15">
      <c r="A61" s="265"/>
      <c r="B61" s="266"/>
      <c r="C61" s="266"/>
      <c r="G61" s="266"/>
      <c r="H61" s="266"/>
      <c r="I61" s="265"/>
      <c r="J61" s="259"/>
      <c r="K61" s="259"/>
      <c r="L61" s="267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59"/>
      <c r="BD61" s="259"/>
      <c r="BE61" s="259"/>
      <c r="BF61" s="259"/>
      <c r="BG61" s="259"/>
      <c r="BH61" s="259"/>
      <c r="BI61" s="259"/>
      <c r="BJ61" s="259"/>
      <c r="BK61" s="259"/>
      <c r="BL61" s="259"/>
      <c r="BM61" s="259"/>
      <c r="BN61" s="259"/>
      <c r="BO61" s="259"/>
      <c r="BP61" s="259"/>
      <c r="BQ61" s="259"/>
      <c r="BR61" s="259"/>
      <c r="BS61" s="259"/>
      <c r="BT61" s="259"/>
      <c r="BU61" s="259"/>
      <c r="BV61" s="259"/>
      <c r="BW61" s="259"/>
      <c r="BX61" s="259"/>
      <c r="BY61" s="259"/>
      <c r="BZ61" s="259"/>
      <c r="CA61" s="259"/>
      <c r="CB61" s="259"/>
      <c r="CC61" s="259"/>
      <c r="CD61" s="259"/>
      <c r="CE61" s="259"/>
      <c r="CF61" s="259"/>
      <c r="CG61" s="259"/>
      <c r="CH61" s="259"/>
      <c r="CI61" s="259"/>
      <c r="CJ61" s="259"/>
      <c r="CK61" s="259"/>
      <c r="CL61" s="259"/>
      <c r="CM61" s="259"/>
      <c r="CN61" s="259"/>
      <c r="CO61" s="259"/>
      <c r="CP61" s="259"/>
      <c r="CQ61" s="259"/>
      <c r="CR61" s="259"/>
      <c r="CS61" s="259"/>
      <c r="CT61" s="259"/>
      <c r="CU61" s="259"/>
      <c r="CV61" s="259"/>
      <c r="CW61" s="259"/>
      <c r="CX61" s="259"/>
      <c r="CY61" s="259"/>
      <c r="CZ61" s="259"/>
      <c r="DA61" s="259"/>
      <c r="DB61" s="259"/>
      <c r="DC61" s="259"/>
      <c r="DD61" s="259"/>
      <c r="DE61" s="259"/>
      <c r="DF61" s="259"/>
      <c r="DG61" s="259"/>
      <c r="DH61" s="259"/>
      <c r="DI61" s="259"/>
      <c r="DJ61" s="259"/>
      <c r="DK61" s="259"/>
      <c r="DL61" s="259"/>
      <c r="DM61" s="259"/>
      <c r="DN61" s="259"/>
      <c r="DO61" s="259"/>
      <c r="DP61" s="259"/>
      <c r="DQ61" s="259"/>
      <c r="DR61" s="259"/>
      <c r="DS61" s="259"/>
      <c r="DT61" s="259"/>
      <c r="DU61" s="259"/>
      <c r="DV61" s="259"/>
      <c r="DW61" s="259"/>
      <c r="DX61" s="259"/>
      <c r="DY61" s="259"/>
      <c r="DZ61" s="259"/>
      <c r="EA61" s="259"/>
    </row>
    <row r="62" spans="1:131" s="260" customFormat="1" ht="11.25" x14ac:dyDescent="0.15">
      <c r="A62" s="265"/>
      <c r="B62" s="266"/>
      <c r="C62" s="266"/>
      <c r="G62" s="266"/>
      <c r="H62" s="266"/>
      <c r="I62" s="265"/>
      <c r="J62" s="259"/>
      <c r="K62" s="259"/>
      <c r="L62" s="267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59"/>
      <c r="BD62" s="259"/>
      <c r="BE62" s="259"/>
      <c r="BF62" s="259"/>
      <c r="BG62" s="259"/>
      <c r="BH62" s="259"/>
      <c r="BI62" s="259"/>
      <c r="BJ62" s="259"/>
      <c r="BK62" s="259"/>
      <c r="BL62" s="259"/>
      <c r="BM62" s="259"/>
      <c r="BN62" s="259"/>
      <c r="BO62" s="259"/>
      <c r="BP62" s="259"/>
      <c r="BQ62" s="259"/>
      <c r="BR62" s="259"/>
      <c r="BS62" s="259"/>
      <c r="BT62" s="259"/>
      <c r="BU62" s="259"/>
      <c r="BV62" s="259"/>
      <c r="BW62" s="259"/>
      <c r="BX62" s="259"/>
      <c r="BY62" s="259"/>
      <c r="BZ62" s="259"/>
      <c r="CA62" s="259"/>
      <c r="CB62" s="259"/>
      <c r="CC62" s="259"/>
      <c r="CD62" s="259"/>
      <c r="CE62" s="259"/>
      <c r="CF62" s="259"/>
      <c r="CG62" s="259"/>
      <c r="CH62" s="259"/>
      <c r="CI62" s="259"/>
      <c r="CJ62" s="259"/>
      <c r="CK62" s="259"/>
      <c r="CL62" s="259"/>
      <c r="CM62" s="259"/>
      <c r="CN62" s="259"/>
      <c r="CO62" s="259"/>
      <c r="CP62" s="259"/>
      <c r="CQ62" s="259"/>
      <c r="CR62" s="259"/>
      <c r="CS62" s="259"/>
      <c r="CT62" s="259"/>
      <c r="CU62" s="259"/>
      <c r="CV62" s="259"/>
      <c r="CW62" s="259"/>
      <c r="CX62" s="259"/>
      <c r="CY62" s="259"/>
      <c r="CZ62" s="259"/>
      <c r="DA62" s="259"/>
      <c r="DB62" s="259"/>
      <c r="DC62" s="259"/>
      <c r="DD62" s="259"/>
      <c r="DE62" s="259"/>
      <c r="DF62" s="259"/>
      <c r="DG62" s="259"/>
      <c r="DH62" s="259"/>
      <c r="DI62" s="259"/>
      <c r="DJ62" s="259"/>
      <c r="DK62" s="259"/>
      <c r="DL62" s="259"/>
      <c r="DM62" s="259"/>
      <c r="DN62" s="259"/>
      <c r="DO62" s="259"/>
      <c r="DP62" s="259"/>
      <c r="DQ62" s="259"/>
      <c r="DR62" s="259"/>
      <c r="DS62" s="259"/>
      <c r="DT62" s="259"/>
      <c r="DU62" s="259"/>
      <c r="DV62" s="259"/>
      <c r="DW62" s="259"/>
      <c r="DX62" s="259"/>
      <c r="DY62" s="259"/>
      <c r="DZ62" s="259"/>
      <c r="EA62" s="259"/>
    </row>
    <row r="63" spans="1:131" s="260" customFormat="1" ht="11.25" x14ac:dyDescent="0.15">
      <c r="A63" s="265"/>
      <c r="B63" s="266"/>
      <c r="C63" s="266"/>
      <c r="G63" s="266"/>
      <c r="H63" s="266"/>
      <c r="I63" s="265"/>
      <c r="J63" s="259"/>
      <c r="K63" s="259"/>
      <c r="L63" s="267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59"/>
      <c r="BD63" s="259"/>
      <c r="BE63" s="259"/>
      <c r="BF63" s="259"/>
      <c r="BG63" s="259"/>
      <c r="BH63" s="259"/>
      <c r="BI63" s="259"/>
      <c r="BJ63" s="259"/>
      <c r="BK63" s="259"/>
      <c r="BL63" s="259"/>
      <c r="BM63" s="259"/>
      <c r="BN63" s="259"/>
      <c r="BO63" s="259"/>
      <c r="BP63" s="259"/>
      <c r="BQ63" s="259"/>
      <c r="BR63" s="259"/>
      <c r="BS63" s="259"/>
      <c r="BT63" s="259"/>
      <c r="BU63" s="259"/>
      <c r="BV63" s="259"/>
      <c r="BW63" s="259"/>
      <c r="BX63" s="259"/>
      <c r="BY63" s="259"/>
      <c r="BZ63" s="259"/>
      <c r="CA63" s="259"/>
      <c r="CB63" s="259"/>
      <c r="CC63" s="259"/>
      <c r="CD63" s="259"/>
      <c r="CE63" s="259"/>
      <c r="CF63" s="259"/>
      <c r="CG63" s="259"/>
      <c r="CH63" s="259"/>
      <c r="CI63" s="259"/>
      <c r="CJ63" s="259"/>
      <c r="CK63" s="259"/>
      <c r="CL63" s="259"/>
      <c r="CM63" s="259"/>
      <c r="CN63" s="259"/>
      <c r="CO63" s="259"/>
      <c r="CP63" s="259"/>
      <c r="CQ63" s="259"/>
      <c r="CR63" s="259"/>
      <c r="CS63" s="259"/>
      <c r="CT63" s="259"/>
      <c r="CU63" s="259"/>
      <c r="CV63" s="259"/>
      <c r="CW63" s="259"/>
      <c r="CX63" s="259"/>
      <c r="CY63" s="259"/>
      <c r="CZ63" s="259"/>
      <c r="DA63" s="259"/>
      <c r="DB63" s="259"/>
      <c r="DC63" s="259"/>
      <c r="DD63" s="259"/>
      <c r="DE63" s="259"/>
      <c r="DF63" s="259"/>
      <c r="DG63" s="259"/>
      <c r="DH63" s="259"/>
      <c r="DI63" s="259"/>
      <c r="DJ63" s="259"/>
      <c r="DK63" s="259"/>
      <c r="DL63" s="259"/>
      <c r="DM63" s="259"/>
      <c r="DN63" s="259"/>
      <c r="DO63" s="259"/>
      <c r="DP63" s="259"/>
      <c r="DQ63" s="259"/>
      <c r="DR63" s="259"/>
      <c r="DS63" s="259"/>
      <c r="DT63" s="259"/>
      <c r="DU63" s="259"/>
      <c r="DV63" s="259"/>
      <c r="DW63" s="259"/>
      <c r="DX63" s="259"/>
      <c r="DY63" s="259"/>
      <c r="DZ63" s="259"/>
      <c r="EA63" s="259"/>
    </row>
    <row r="64" spans="1:131" s="260" customFormat="1" ht="11.25" x14ac:dyDescent="0.15">
      <c r="A64" s="265"/>
      <c r="B64" s="266"/>
      <c r="C64" s="266"/>
      <c r="G64" s="266"/>
      <c r="H64" s="266"/>
      <c r="I64" s="265"/>
      <c r="J64" s="259"/>
      <c r="K64" s="259"/>
      <c r="L64" s="267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59"/>
      <c r="AE64" s="259"/>
      <c r="AF64" s="259"/>
      <c r="AG64" s="259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59"/>
      <c r="AT64" s="259"/>
      <c r="AU64" s="259"/>
      <c r="AV64" s="259"/>
      <c r="AW64" s="259"/>
      <c r="AX64" s="259"/>
      <c r="AY64" s="259"/>
      <c r="AZ64" s="259"/>
      <c r="BA64" s="259"/>
      <c r="BB64" s="259"/>
      <c r="BC64" s="259"/>
      <c r="BD64" s="259"/>
      <c r="BE64" s="259"/>
      <c r="BF64" s="259"/>
      <c r="BG64" s="259"/>
      <c r="BH64" s="259"/>
      <c r="BI64" s="259"/>
      <c r="BJ64" s="259"/>
      <c r="BK64" s="259"/>
      <c r="BL64" s="259"/>
      <c r="BM64" s="259"/>
      <c r="BN64" s="259"/>
      <c r="BO64" s="259"/>
      <c r="BP64" s="259"/>
      <c r="BQ64" s="259"/>
      <c r="BR64" s="259"/>
      <c r="BS64" s="259"/>
      <c r="BT64" s="259"/>
      <c r="BU64" s="259"/>
      <c r="BV64" s="259"/>
      <c r="BW64" s="259"/>
      <c r="BX64" s="259"/>
      <c r="BY64" s="259"/>
      <c r="BZ64" s="259"/>
      <c r="CA64" s="259"/>
      <c r="CB64" s="259"/>
      <c r="CC64" s="259"/>
      <c r="CD64" s="259"/>
      <c r="CE64" s="259"/>
      <c r="CF64" s="259"/>
      <c r="CG64" s="259"/>
      <c r="CH64" s="259"/>
      <c r="CI64" s="259"/>
      <c r="CJ64" s="259"/>
      <c r="CK64" s="259"/>
      <c r="CL64" s="259"/>
      <c r="CM64" s="259"/>
      <c r="CN64" s="259"/>
      <c r="CO64" s="259"/>
      <c r="CP64" s="259"/>
      <c r="CQ64" s="259"/>
      <c r="CR64" s="259"/>
      <c r="CS64" s="259"/>
      <c r="CT64" s="259"/>
      <c r="CU64" s="259"/>
      <c r="CV64" s="259"/>
      <c r="CW64" s="259"/>
      <c r="CX64" s="259"/>
      <c r="CY64" s="259"/>
      <c r="CZ64" s="259"/>
      <c r="DA64" s="259"/>
      <c r="DB64" s="259"/>
      <c r="DC64" s="259"/>
      <c r="DD64" s="259"/>
      <c r="DE64" s="259"/>
      <c r="DF64" s="259"/>
      <c r="DG64" s="259"/>
      <c r="DH64" s="259"/>
      <c r="DI64" s="259"/>
      <c r="DJ64" s="259"/>
      <c r="DK64" s="259"/>
      <c r="DL64" s="259"/>
      <c r="DM64" s="259"/>
      <c r="DN64" s="259"/>
      <c r="DO64" s="259"/>
      <c r="DP64" s="259"/>
      <c r="DQ64" s="259"/>
      <c r="DR64" s="259"/>
      <c r="DS64" s="259"/>
      <c r="DT64" s="259"/>
      <c r="DU64" s="259"/>
      <c r="DV64" s="259"/>
      <c r="DW64" s="259"/>
      <c r="DX64" s="259"/>
      <c r="DY64" s="259"/>
      <c r="DZ64" s="259"/>
      <c r="EA64" s="259"/>
    </row>
    <row r="65" spans="1:131" s="260" customFormat="1" ht="11.25" x14ac:dyDescent="0.15">
      <c r="A65" s="265"/>
      <c r="B65" s="266"/>
      <c r="C65" s="266"/>
      <c r="G65" s="266"/>
      <c r="H65" s="266"/>
      <c r="I65" s="265"/>
      <c r="J65" s="259"/>
      <c r="K65" s="259"/>
      <c r="L65" s="267"/>
      <c r="M65" s="259"/>
      <c r="N65" s="259"/>
      <c r="O65" s="259"/>
      <c r="P65" s="259"/>
      <c r="Q65" s="259"/>
      <c r="R65" s="259"/>
      <c r="S65" s="259"/>
      <c r="T65" s="259"/>
      <c r="U65" s="259"/>
      <c r="V65" s="259"/>
      <c r="W65" s="259"/>
      <c r="X65" s="259"/>
      <c r="Y65" s="259"/>
      <c r="Z65" s="259"/>
      <c r="AA65" s="259"/>
      <c r="AB65" s="259"/>
      <c r="AC65" s="259"/>
      <c r="AD65" s="259"/>
      <c r="AE65" s="259"/>
      <c r="AF65" s="259"/>
      <c r="AG65" s="259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59"/>
      <c r="AT65" s="259"/>
      <c r="AU65" s="259"/>
      <c r="AV65" s="259"/>
      <c r="AW65" s="259"/>
      <c r="AX65" s="259"/>
      <c r="AY65" s="259"/>
      <c r="AZ65" s="259"/>
      <c r="BA65" s="259"/>
      <c r="BB65" s="259"/>
      <c r="BC65" s="259"/>
      <c r="BD65" s="259"/>
      <c r="BE65" s="259"/>
      <c r="BF65" s="259"/>
      <c r="BG65" s="259"/>
      <c r="BH65" s="259"/>
      <c r="BI65" s="259"/>
      <c r="BJ65" s="259"/>
      <c r="BK65" s="259"/>
      <c r="BL65" s="259"/>
      <c r="BM65" s="259"/>
      <c r="BN65" s="259"/>
      <c r="BO65" s="259"/>
      <c r="BP65" s="259"/>
      <c r="BQ65" s="259"/>
      <c r="BR65" s="259"/>
      <c r="BS65" s="259"/>
      <c r="BT65" s="259"/>
      <c r="BU65" s="259"/>
      <c r="BV65" s="259"/>
      <c r="BW65" s="259"/>
      <c r="BX65" s="259"/>
      <c r="BY65" s="259"/>
      <c r="BZ65" s="259"/>
      <c r="CA65" s="259"/>
      <c r="CB65" s="259"/>
      <c r="CC65" s="259"/>
      <c r="CD65" s="259"/>
      <c r="CE65" s="259"/>
      <c r="CF65" s="259"/>
      <c r="CG65" s="259"/>
      <c r="CH65" s="259"/>
      <c r="CI65" s="259"/>
      <c r="CJ65" s="259"/>
      <c r="CK65" s="259"/>
      <c r="CL65" s="259"/>
      <c r="CM65" s="259"/>
      <c r="CN65" s="259"/>
      <c r="CO65" s="259"/>
      <c r="CP65" s="259"/>
      <c r="CQ65" s="259"/>
      <c r="CR65" s="259"/>
      <c r="CS65" s="259"/>
      <c r="CT65" s="259"/>
      <c r="CU65" s="259"/>
      <c r="CV65" s="259"/>
      <c r="CW65" s="259"/>
      <c r="CX65" s="259"/>
      <c r="CY65" s="259"/>
      <c r="CZ65" s="259"/>
      <c r="DA65" s="259"/>
      <c r="DB65" s="259"/>
      <c r="DC65" s="259"/>
      <c r="DD65" s="259"/>
      <c r="DE65" s="259"/>
      <c r="DF65" s="259"/>
      <c r="DG65" s="259"/>
      <c r="DH65" s="259"/>
      <c r="DI65" s="259"/>
      <c r="DJ65" s="259"/>
      <c r="DK65" s="259"/>
      <c r="DL65" s="259"/>
      <c r="DM65" s="259"/>
      <c r="DN65" s="259"/>
      <c r="DO65" s="259"/>
      <c r="DP65" s="259"/>
      <c r="DQ65" s="259"/>
      <c r="DR65" s="259"/>
      <c r="DS65" s="259"/>
      <c r="DT65" s="259"/>
      <c r="DU65" s="259"/>
      <c r="DV65" s="259"/>
      <c r="DW65" s="259"/>
      <c r="DX65" s="259"/>
      <c r="DY65" s="259"/>
      <c r="DZ65" s="259"/>
      <c r="EA65" s="259"/>
    </row>
    <row r="66" spans="1:131" s="260" customFormat="1" ht="11.25" x14ac:dyDescent="0.15">
      <c r="A66" s="265"/>
      <c r="B66" s="266"/>
      <c r="C66" s="266"/>
      <c r="G66" s="266"/>
      <c r="H66" s="266"/>
      <c r="I66" s="265"/>
      <c r="J66" s="259"/>
      <c r="K66" s="259"/>
      <c r="L66" s="267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59"/>
      <c r="BD66" s="259"/>
      <c r="BE66" s="259"/>
      <c r="BF66" s="259"/>
      <c r="BG66" s="259"/>
      <c r="BH66" s="259"/>
      <c r="BI66" s="259"/>
      <c r="BJ66" s="259"/>
      <c r="BK66" s="259"/>
      <c r="BL66" s="259"/>
      <c r="BM66" s="259"/>
      <c r="BN66" s="259"/>
      <c r="BO66" s="259"/>
      <c r="BP66" s="259"/>
      <c r="BQ66" s="259"/>
      <c r="BR66" s="259"/>
      <c r="BS66" s="259"/>
      <c r="BT66" s="259"/>
      <c r="BU66" s="259"/>
      <c r="BV66" s="259"/>
      <c r="BW66" s="259"/>
      <c r="BX66" s="259"/>
      <c r="BY66" s="259"/>
      <c r="BZ66" s="259"/>
      <c r="CA66" s="259"/>
      <c r="CB66" s="259"/>
      <c r="CC66" s="259"/>
      <c r="CD66" s="259"/>
      <c r="CE66" s="259"/>
      <c r="CF66" s="259"/>
      <c r="CG66" s="259"/>
      <c r="CH66" s="259"/>
      <c r="CI66" s="259"/>
      <c r="CJ66" s="259"/>
      <c r="CK66" s="259"/>
      <c r="CL66" s="259"/>
      <c r="CM66" s="259"/>
      <c r="CN66" s="259"/>
      <c r="CO66" s="259"/>
      <c r="CP66" s="259"/>
      <c r="CQ66" s="259"/>
      <c r="CR66" s="259"/>
      <c r="CS66" s="259"/>
      <c r="CT66" s="259"/>
      <c r="CU66" s="259"/>
      <c r="CV66" s="259"/>
      <c r="CW66" s="259"/>
      <c r="CX66" s="259"/>
      <c r="CY66" s="259"/>
      <c r="CZ66" s="259"/>
      <c r="DA66" s="259"/>
      <c r="DB66" s="259"/>
      <c r="DC66" s="259"/>
      <c r="DD66" s="259"/>
      <c r="DE66" s="259"/>
      <c r="DF66" s="259"/>
      <c r="DG66" s="259"/>
      <c r="DH66" s="259"/>
      <c r="DI66" s="259"/>
      <c r="DJ66" s="259"/>
      <c r="DK66" s="259"/>
      <c r="DL66" s="259"/>
      <c r="DM66" s="259"/>
      <c r="DN66" s="259"/>
      <c r="DO66" s="259"/>
      <c r="DP66" s="259"/>
      <c r="DQ66" s="259"/>
      <c r="DR66" s="259"/>
      <c r="DS66" s="259"/>
      <c r="DT66" s="259"/>
      <c r="DU66" s="259"/>
      <c r="DV66" s="259"/>
      <c r="DW66" s="259"/>
      <c r="DX66" s="259"/>
      <c r="DY66" s="259"/>
      <c r="DZ66" s="259"/>
      <c r="EA66" s="259"/>
    </row>
    <row r="67" spans="1:131" s="260" customFormat="1" ht="11.25" x14ac:dyDescent="0.15">
      <c r="A67" s="265"/>
      <c r="B67" s="266"/>
      <c r="C67" s="266"/>
      <c r="G67" s="266"/>
      <c r="H67" s="266"/>
      <c r="I67" s="265"/>
      <c r="J67" s="259"/>
      <c r="K67" s="259"/>
      <c r="L67" s="267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59"/>
      <c r="BD67" s="259"/>
      <c r="BE67" s="259"/>
      <c r="BF67" s="259"/>
      <c r="BG67" s="259"/>
      <c r="BH67" s="259"/>
      <c r="BI67" s="259"/>
      <c r="BJ67" s="259"/>
      <c r="BK67" s="259"/>
      <c r="BL67" s="259"/>
      <c r="BM67" s="259"/>
      <c r="BN67" s="259"/>
      <c r="BO67" s="259"/>
      <c r="BP67" s="259"/>
      <c r="BQ67" s="259"/>
      <c r="BR67" s="259"/>
      <c r="BS67" s="259"/>
      <c r="BT67" s="259"/>
      <c r="BU67" s="259"/>
      <c r="BV67" s="259"/>
      <c r="BW67" s="259"/>
      <c r="BX67" s="259"/>
      <c r="BY67" s="259"/>
      <c r="BZ67" s="259"/>
      <c r="CA67" s="259"/>
      <c r="CB67" s="259"/>
      <c r="CC67" s="259"/>
      <c r="CD67" s="259"/>
      <c r="CE67" s="259"/>
      <c r="CF67" s="259"/>
      <c r="CG67" s="259"/>
      <c r="CH67" s="259"/>
      <c r="CI67" s="259"/>
      <c r="CJ67" s="259"/>
      <c r="CK67" s="259"/>
      <c r="CL67" s="259"/>
      <c r="CM67" s="259"/>
      <c r="CN67" s="259"/>
      <c r="CO67" s="259"/>
      <c r="CP67" s="259"/>
      <c r="CQ67" s="259"/>
      <c r="CR67" s="259"/>
      <c r="CS67" s="259"/>
      <c r="CT67" s="259"/>
      <c r="CU67" s="259"/>
      <c r="CV67" s="259"/>
      <c r="CW67" s="259"/>
      <c r="CX67" s="259"/>
      <c r="CY67" s="259"/>
      <c r="CZ67" s="259"/>
      <c r="DA67" s="259"/>
      <c r="DB67" s="259"/>
      <c r="DC67" s="259"/>
      <c r="DD67" s="259"/>
      <c r="DE67" s="259"/>
      <c r="DF67" s="259"/>
      <c r="DG67" s="259"/>
      <c r="DH67" s="259"/>
      <c r="DI67" s="259"/>
      <c r="DJ67" s="259"/>
      <c r="DK67" s="259"/>
      <c r="DL67" s="259"/>
      <c r="DM67" s="259"/>
      <c r="DN67" s="259"/>
      <c r="DO67" s="259"/>
      <c r="DP67" s="259"/>
      <c r="DQ67" s="259"/>
      <c r="DR67" s="259"/>
      <c r="DS67" s="259"/>
      <c r="DT67" s="259"/>
      <c r="DU67" s="259"/>
      <c r="DV67" s="259"/>
      <c r="DW67" s="259"/>
      <c r="DX67" s="259"/>
      <c r="DY67" s="259"/>
      <c r="DZ67" s="259"/>
      <c r="EA67" s="259"/>
    </row>
    <row r="68" spans="1:131" x14ac:dyDescent="0.15">
      <c r="A68" s="265"/>
      <c r="B68" s="266"/>
      <c r="C68" s="266"/>
      <c r="D68" s="260"/>
      <c r="E68" s="260"/>
      <c r="F68" s="260"/>
      <c r="G68" s="266"/>
      <c r="H68" s="266"/>
      <c r="I68" s="265"/>
      <c r="J68" s="259"/>
      <c r="K68" s="259"/>
      <c r="L68" s="267"/>
    </row>
    <row r="69" spans="1:131" x14ac:dyDescent="0.15">
      <c r="A69" s="265"/>
      <c r="B69" s="266"/>
      <c r="C69" s="266"/>
      <c r="D69" s="260"/>
      <c r="E69" s="260"/>
      <c r="F69" s="260"/>
      <c r="G69" s="266"/>
      <c r="H69" s="266"/>
      <c r="I69" s="265"/>
      <c r="J69" s="259"/>
      <c r="K69" s="259"/>
      <c r="L69" s="267"/>
    </row>
    <row r="70" spans="1:131" x14ac:dyDescent="0.15">
      <c r="A70" s="265"/>
      <c r="B70" s="266"/>
      <c r="C70" s="266"/>
      <c r="D70" s="260"/>
      <c r="E70" s="260"/>
      <c r="F70" s="260"/>
      <c r="G70" s="266"/>
      <c r="H70" s="266"/>
      <c r="I70" s="265"/>
      <c r="J70" s="259"/>
      <c r="K70" s="259"/>
      <c r="L70" s="267"/>
    </row>
    <row r="71" spans="1:131" x14ac:dyDescent="0.15">
      <c r="A71" s="265"/>
      <c r="B71" s="266"/>
      <c r="C71" s="266"/>
      <c r="D71" s="260"/>
      <c r="E71" s="260"/>
      <c r="F71" s="260"/>
      <c r="G71" s="266"/>
      <c r="H71" s="266"/>
      <c r="I71" s="265"/>
      <c r="J71" s="259"/>
      <c r="K71" s="259"/>
      <c r="L71" s="267"/>
    </row>
    <row r="72" spans="1:131" x14ac:dyDescent="0.15">
      <c r="A72" s="265"/>
      <c r="B72" s="266"/>
      <c r="C72" s="266"/>
      <c r="D72" s="260"/>
      <c r="E72" s="260"/>
      <c r="F72" s="260"/>
      <c r="G72" s="266"/>
      <c r="H72" s="266"/>
      <c r="I72" s="265"/>
      <c r="J72" s="259"/>
      <c r="K72" s="259"/>
      <c r="L72" s="267"/>
    </row>
    <row r="73" spans="1:131" x14ac:dyDescent="0.15">
      <c r="A73" s="265"/>
      <c r="B73" s="266"/>
      <c r="C73" s="266"/>
      <c r="D73" s="260"/>
      <c r="E73" s="260"/>
      <c r="F73" s="260"/>
      <c r="G73" s="266"/>
      <c r="H73" s="266"/>
      <c r="I73" s="265"/>
      <c r="J73" s="259"/>
      <c r="K73" s="259"/>
      <c r="L73" s="267"/>
    </row>
    <row r="74" spans="1:131" x14ac:dyDescent="0.15">
      <c r="A74" s="265"/>
      <c r="B74" s="266"/>
      <c r="C74" s="266"/>
      <c r="D74" s="260"/>
      <c r="E74" s="260"/>
      <c r="F74" s="260"/>
      <c r="G74" s="266"/>
      <c r="H74" s="266"/>
      <c r="I74" s="265"/>
      <c r="J74" s="259"/>
      <c r="K74" s="259"/>
      <c r="L74" s="267"/>
    </row>
    <row r="75" spans="1:131" x14ac:dyDescent="0.15">
      <c r="A75" s="265"/>
      <c r="B75" s="266"/>
      <c r="C75" s="266"/>
      <c r="D75" s="260"/>
      <c r="E75" s="260"/>
      <c r="F75" s="260"/>
      <c r="G75" s="266"/>
      <c r="H75" s="266"/>
      <c r="I75" s="265"/>
      <c r="J75" s="259"/>
      <c r="K75" s="259"/>
      <c r="L75" s="267"/>
    </row>
    <row r="76" spans="1:131" x14ac:dyDescent="0.15">
      <c r="A76" s="265"/>
      <c r="B76" s="266"/>
      <c r="C76" s="266"/>
      <c r="D76" s="260"/>
      <c r="E76" s="260"/>
      <c r="F76" s="260"/>
      <c r="G76" s="266"/>
      <c r="H76" s="266"/>
      <c r="I76" s="265"/>
      <c r="J76" s="259"/>
      <c r="K76" s="259"/>
      <c r="L76" s="267"/>
    </row>
    <row r="77" spans="1:131" x14ac:dyDescent="0.15">
      <c r="A77" s="266"/>
      <c r="B77" s="266"/>
      <c r="C77" s="266"/>
      <c r="D77" s="260"/>
      <c r="E77" s="260"/>
      <c r="F77" s="260"/>
      <c r="G77" s="266"/>
      <c r="H77" s="266"/>
      <c r="I77" s="265"/>
      <c r="J77" s="259"/>
      <c r="K77" s="259"/>
      <c r="L77" s="267"/>
    </row>
    <row r="78" spans="1:131" x14ac:dyDescent="0.15">
      <c r="A78" s="266"/>
      <c r="B78" s="266"/>
      <c r="C78" s="266"/>
      <c r="D78" s="260"/>
      <c r="E78" s="260"/>
      <c r="F78" s="260"/>
    </row>
    <row r="79" spans="1:131" x14ac:dyDescent="0.15">
      <c r="A79" s="266"/>
      <c r="B79" s="266"/>
      <c r="C79" s="266"/>
      <c r="D79" s="260"/>
      <c r="E79" s="260"/>
      <c r="F79" s="260"/>
    </row>
    <row r="80" spans="1:131" x14ac:dyDescent="0.15">
      <c r="A80" s="266"/>
      <c r="B80" s="266"/>
      <c r="C80" s="266"/>
      <c r="D80" s="260"/>
      <c r="E80" s="260"/>
      <c r="F80" s="260"/>
    </row>
  </sheetData>
  <mergeCells count="7">
    <mergeCell ref="B50:B52"/>
    <mergeCell ref="A1:L1"/>
    <mergeCell ref="A2:L2"/>
    <mergeCell ref="A4:F4"/>
    <mergeCell ref="G4:L4"/>
    <mergeCell ref="A6:C6"/>
    <mergeCell ref="G6:I6"/>
  </mergeCells>
  <phoneticPr fontId="3" type="noConversion"/>
  <printOptions horizontalCentered="1" verticalCentered="1"/>
  <pageMargins left="0.70866141732283472" right="0.31496062992125984" top="0.39370078740157483" bottom="0.11811023622047245" header="0.31496062992125984" footer="0.23622047244094491"/>
  <pageSetup paperSize="9" scale="38" orientation="landscape" r:id="rId1"/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9"/>
  <sheetViews>
    <sheetView view="pageBreakPreview" topLeftCell="A13" zoomScaleNormal="115" zoomScaleSheetLayoutView="100" workbookViewId="0">
      <selection activeCell="G30" sqref="G30"/>
    </sheetView>
  </sheetViews>
  <sheetFormatPr defaultColWidth="8.88671875" defaultRowHeight="13.5" x14ac:dyDescent="0.15"/>
  <cols>
    <col min="1" max="3" width="10.77734375" style="231" customWidth="1"/>
    <col min="4" max="4" width="0" style="211" hidden="1" customWidth="1"/>
    <col min="5" max="5" width="11.33203125" style="211" customWidth="1"/>
    <col min="6" max="9" width="13.77734375" style="211" customWidth="1"/>
    <col min="10" max="16384" width="8.88671875" style="211"/>
  </cols>
  <sheetData>
    <row r="1" spans="1:10" s="208" customFormat="1" ht="31.5" x14ac:dyDescent="0.15">
      <c r="A1" s="225" t="s">
        <v>268</v>
      </c>
      <c r="B1" s="225"/>
      <c r="C1" s="225"/>
      <c r="D1" s="225"/>
      <c r="E1" s="226"/>
      <c r="F1" s="226"/>
      <c r="G1" s="226"/>
      <c r="H1" s="226"/>
      <c r="I1" s="226"/>
      <c r="J1" s="227"/>
    </row>
    <row r="2" spans="1:10" s="208" customFormat="1" ht="27" x14ac:dyDescent="0.15">
      <c r="A2" s="496" t="s">
        <v>216</v>
      </c>
      <c r="B2" s="496"/>
      <c r="C2" s="496"/>
      <c r="D2" s="496"/>
      <c r="E2" s="496"/>
      <c r="F2" s="496"/>
      <c r="G2" s="496"/>
      <c r="H2" s="496"/>
      <c r="I2" s="496"/>
      <c r="J2" s="496"/>
    </row>
    <row r="3" spans="1:10" s="208" customFormat="1" ht="30" customHeight="1" x14ac:dyDescent="0.15">
      <c r="A3" s="10"/>
      <c r="B3" s="10"/>
      <c r="C3" s="10"/>
      <c r="D3" s="10"/>
      <c r="E3" s="228"/>
      <c r="F3" s="228"/>
      <c r="G3" s="228"/>
      <c r="H3" s="228"/>
      <c r="I3" s="229" t="s">
        <v>156</v>
      </c>
      <c r="J3" s="229"/>
    </row>
    <row r="4" spans="1:10" ht="19.5" customHeight="1" x14ac:dyDescent="0.15">
      <c r="A4" s="507" t="s">
        <v>81</v>
      </c>
      <c r="B4" s="508"/>
      <c r="C4" s="508"/>
      <c r="D4" s="509"/>
      <c r="E4" s="500" t="s">
        <v>82</v>
      </c>
      <c r="F4" s="500" t="s">
        <v>166</v>
      </c>
      <c r="G4" s="502" t="s">
        <v>165</v>
      </c>
      <c r="H4" s="500" t="s">
        <v>164</v>
      </c>
      <c r="I4" s="500" t="s">
        <v>83</v>
      </c>
    </row>
    <row r="5" spans="1:10" ht="19.5" customHeight="1" x14ac:dyDescent="0.15">
      <c r="A5" s="230" t="s">
        <v>84</v>
      </c>
      <c r="B5" s="230" t="s">
        <v>85</v>
      </c>
      <c r="C5" s="230" t="s">
        <v>86</v>
      </c>
      <c r="D5" s="230"/>
      <c r="E5" s="501"/>
      <c r="F5" s="510"/>
      <c r="G5" s="503"/>
      <c r="H5" s="510"/>
      <c r="I5" s="501"/>
    </row>
    <row r="6" spans="1:10" ht="19.5" customHeight="1" x14ac:dyDescent="0.15">
      <c r="A6" s="520" t="s">
        <v>70</v>
      </c>
      <c r="B6" s="497" t="s">
        <v>70</v>
      </c>
      <c r="C6" s="504" t="s">
        <v>79</v>
      </c>
      <c r="D6" s="324"/>
      <c r="E6" s="324" t="s">
        <v>87</v>
      </c>
      <c r="F6" s="325">
        <v>4815700000</v>
      </c>
      <c r="G6" s="325"/>
      <c r="H6" s="325">
        <v>0</v>
      </c>
      <c r="I6" s="325">
        <f>F6+G6+H6</f>
        <v>4815700000</v>
      </c>
    </row>
    <row r="7" spans="1:10" ht="19.5" customHeight="1" x14ac:dyDescent="0.15">
      <c r="A7" s="521"/>
      <c r="B7" s="498"/>
      <c r="C7" s="505"/>
      <c r="D7" s="326"/>
      <c r="E7" s="326" t="s">
        <v>88</v>
      </c>
      <c r="F7" s="325">
        <v>4299715457</v>
      </c>
      <c r="G7" s="327"/>
      <c r="H7" s="325">
        <v>0</v>
      </c>
      <c r="I7" s="325">
        <f t="shared" ref="I7:I8" si="0">F7+G7+H7</f>
        <v>4299715457</v>
      </c>
    </row>
    <row r="8" spans="1:10" ht="19.5" customHeight="1" x14ac:dyDescent="0.15">
      <c r="A8" s="521"/>
      <c r="B8" s="498"/>
      <c r="C8" s="506"/>
      <c r="D8" s="326"/>
      <c r="E8" s="326" t="s">
        <v>89</v>
      </c>
      <c r="F8" s="325">
        <f>F6-F7</f>
        <v>515984543</v>
      </c>
      <c r="G8" s="327"/>
      <c r="H8" s="325">
        <v>0</v>
      </c>
      <c r="I8" s="325">
        <f t="shared" si="0"/>
        <v>515984543</v>
      </c>
    </row>
    <row r="9" spans="1:10" ht="19.5" customHeight="1" x14ac:dyDescent="0.15">
      <c r="A9" s="522"/>
      <c r="B9" s="518"/>
      <c r="C9" s="491" t="s">
        <v>162</v>
      </c>
      <c r="D9" s="328"/>
      <c r="E9" s="328" t="s">
        <v>87</v>
      </c>
      <c r="F9" s="329">
        <f t="shared" ref="F9:F14" si="1">F6</f>
        <v>4815700000</v>
      </c>
      <c r="G9" s="330"/>
      <c r="H9" s="329">
        <v>0</v>
      </c>
      <c r="I9" s="330">
        <f>F9+G9+H9</f>
        <v>4815700000</v>
      </c>
    </row>
    <row r="10" spans="1:10" ht="19.5" customHeight="1" x14ac:dyDescent="0.15">
      <c r="A10" s="522"/>
      <c r="B10" s="518"/>
      <c r="C10" s="493"/>
      <c r="D10" s="328"/>
      <c r="E10" s="328" t="s">
        <v>88</v>
      </c>
      <c r="F10" s="329">
        <f t="shared" si="1"/>
        <v>4299715457</v>
      </c>
      <c r="G10" s="330"/>
      <c r="H10" s="329">
        <v>0</v>
      </c>
      <c r="I10" s="330">
        <f t="shared" ref="I10:I14" si="2">F10+G10+H10</f>
        <v>4299715457</v>
      </c>
    </row>
    <row r="11" spans="1:10" ht="19.5" customHeight="1" x14ac:dyDescent="0.15">
      <c r="A11" s="522"/>
      <c r="B11" s="519"/>
      <c r="C11" s="495"/>
      <c r="D11" s="328"/>
      <c r="E11" s="328" t="s">
        <v>89</v>
      </c>
      <c r="F11" s="329">
        <f t="shared" si="1"/>
        <v>515984543</v>
      </c>
      <c r="G11" s="330"/>
      <c r="H11" s="329">
        <v>0</v>
      </c>
      <c r="I11" s="330">
        <f t="shared" si="2"/>
        <v>515984543</v>
      </c>
    </row>
    <row r="12" spans="1:10" ht="19.5" customHeight="1" x14ac:dyDescent="0.15">
      <c r="A12" s="522"/>
      <c r="B12" s="490" t="s">
        <v>162</v>
      </c>
      <c r="C12" s="491"/>
      <c r="D12" s="328"/>
      <c r="E12" s="328" t="s">
        <v>87</v>
      </c>
      <c r="F12" s="329">
        <f t="shared" si="1"/>
        <v>4815700000</v>
      </c>
      <c r="G12" s="330"/>
      <c r="H12" s="329">
        <v>0</v>
      </c>
      <c r="I12" s="330">
        <f t="shared" si="2"/>
        <v>4815700000</v>
      </c>
    </row>
    <row r="13" spans="1:10" ht="19.5" customHeight="1" x14ac:dyDescent="0.15">
      <c r="A13" s="522"/>
      <c r="B13" s="492"/>
      <c r="C13" s="493"/>
      <c r="D13" s="328"/>
      <c r="E13" s="328" t="s">
        <v>88</v>
      </c>
      <c r="F13" s="329">
        <f t="shared" si="1"/>
        <v>4299715457</v>
      </c>
      <c r="G13" s="330"/>
      <c r="H13" s="329">
        <v>0</v>
      </c>
      <c r="I13" s="330">
        <f t="shared" si="2"/>
        <v>4299715457</v>
      </c>
    </row>
    <row r="14" spans="1:10" ht="19.5" customHeight="1" x14ac:dyDescent="0.15">
      <c r="A14" s="523"/>
      <c r="B14" s="494"/>
      <c r="C14" s="495"/>
      <c r="D14" s="328"/>
      <c r="E14" s="328" t="s">
        <v>89</v>
      </c>
      <c r="F14" s="329">
        <f t="shared" si="1"/>
        <v>515984543</v>
      </c>
      <c r="G14" s="330"/>
      <c r="H14" s="329">
        <v>0</v>
      </c>
      <c r="I14" s="330">
        <f t="shared" si="2"/>
        <v>515984543</v>
      </c>
    </row>
    <row r="15" spans="1:10" ht="19.5" customHeight="1" x14ac:dyDescent="0.15">
      <c r="A15" s="520" t="s">
        <v>80</v>
      </c>
      <c r="B15" s="497" t="s">
        <v>80</v>
      </c>
      <c r="C15" s="497" t="s">
        <v>90</v>
      </c>
      <c r="D15" s="326"/>
      <c r="E15" s="326" t="s">
        <v>87</v>
      </c>
      <c r="F15" s="325">
        <v>242446329</v>
      </c>
      <c r="G15" s="325"/>
      <c r="H15" s="325">
        <v>0</v>
      </c>
      <c r="I15" s="325">
        <f>F15+G15+H15</f>
        <v>242446329</v>
      </c>
    </row>
    <row r="16" spans="1:10" ht="19.5" customHeight="1" x14ac:dyDescent="0.15">
      <c r="A16" s="521"/>
      <c r="B16" s="498"/>
      <c r="C16" s="498"/>
      <c r="D16" s="326"/>
      <c r="E16" s="326" t="s">
        <v>88</v>
      </c>
      <c r="F16" s="325">
        <v>242446329</v>
      </c>
      <c r="G16" s="327"/>
      <c r="H16" s="325">
        <v>0</v>
      </c>
      <c r="I16" s="325">
        <f t="shared" ref="I16:I17" si="3">F16+G16+H16</f>
        <v>242446329</v>
      </c>
    </row>
    <row r="17" spans="1:9" ht="19.5" customHeight="1" x14ac:dyDescent="0.15">
      <c r="A17" s="521"/>
      <c r="B17" s="498"/>
      <c r="C17" s="499"/>
      <c r="D17" s="326"/>
      <c r="E17" s="326" t="s">
        <v>89</v>
      </c>
      <c r="F17" s="327">
        <v>0</v>
      </c>
      <c r="G17" s="327"/>
      <c r="H17" s="325">
        <v>0</v>
      </c>
      <c r="I17" s="325">
        <f t="shared" si="3"/>
        <v>0</v>
      </c>
    </row>
    <row r="18" spans="1:9" ht="19.5" customHeight="1" x14ac:dyDescent="0.15">
      <c r="A18" s="522"/>
      <c r="B18" s="518"/>
      <c r="C18" s="524" t="s">
        <v>162</v>
      </c>
      <c r="D18" s="328"/>
      <c r="E18" s="328" t="s">
        <v>87</v>
      </c>
      <c r="F18" s="329">
        <f>F15</f>
        <v>242446329</v>
      </c>
      <c r="G18" s="330"/>
      <c r="H18" s="329">
        <v>0</v>
      </c>
      <c r="I18" s="330">
        <f>F18+G18+H18</f>
        <v>242446329</v>
      </c>
    </row>
    <row r="19" spans="1:9" ht="19.5" customHeight="1" x14ac:dyDescent="0.15">
      <c r="A19" s="522"/>
      <c r="B19" s="518"/>
      <c r="C19" s="525"/>
      <c r="D19" s="328"/>
      <c r="E19" s="328" t="s">
        <v>88</v>
      </c>
      <c r="F19" s="329">
        <f>F16</f>
        <v>242446329</v>
      </c>
      <c r="G19" s="330"/>
      <c r="H19" s="329">
        <v>0</v>
      </c>
      <c r="I19" s="330">
        <f t="shared" ref="I19:I23" si="4">F19+G19+H19</f>
        <v>242446329</v>
      </c>
    </row>
    <row r="20" spans="1:9" ht="19.5" customHeight="1" x14ac:dyDescent="0.15">
      <c r="A20" s="522"/>
      <c r="B20" s="519"/>
      <c r="C20" s="526"/>
      <c r="D20" s="328"/>
      <c r="E20" s="328" t="s">
        <v>89</v>
      </c>
      <c r="F20" s="330">
        <v>0</v>
      </c>
      <c r="G20" s="330"/>
      <c r="H20" s="329">
        <v>0</v>
      </c>
      <c r="I20" s="330">
        <f t="shared" si="4"/>
        <v>0</v>
      </c>
    </row>
    <row r="21" spans="1:9" ht="19.5" customHeight="1" x14ac:dyDescent="0.15">
      <c r="A21" s="522"/>
      <c r="B21" s="490" t="s">
        <v>110</v>
      </c>
      <c r="C21" s="491"/>
      <c r="D21" s="328"/>
      <c r="E21" s="328" t="s">
        <v>87</v>
      </c>
      <c r="F21" s="329">
        <f>F18</f>
        <v>242446329</v>
      </c>
      <c r="G21" s="330"/>
      <c r="H21" s="329">
        <v>0</v>
      </c>
      <c r="I21" s="330">
        <f t="shared" si="4"/>
        <v>242446329</v>
      </c>
    </row>
    <row r="22" spans="1:9" ht="19.5" customHeight="1" x14ac:dyDescent="0.15">
      <c r="A22" s="522"/>
      <c r="B22" s="492"/>
      <c r="C22" s="493"/>
      <c r="D22" s="328"/>
      <c r="E22" s="328" t="s">
        <v>88</v>
      </c>
      <c r="F22" s="329">
        <f>F19</f>
        <v>242446329</v>
      </c>
      <c r="G22" s="330"/>
      <c r="H22" s="329">
        <v>0</v>
      </c>
      <c r="I22" s="330">
        <f t="shared" si="4"/>
        <v>242446329</v>
      </c>
    </row>
    <row r="23" spans="1:9" ht="19.5" customHeight="1" x14ac:dyDescent="0.15">
      <c r="A23" s="523"/>
      <c r="B23" s="494"/>
      <c r="C23" s="495"/>
      <c r="D23" s="328"/>
      <c r="E23" s="328" t="s">
        <v>89</v>
      </c>
      <c r="F23" s="330">
        <f>F20</f>
        <v>0</v>
      </c>
      <c r="G23" s="330"/>
      <c r="H23" s="329">
        <v>0</v>
      </c>
      <c r="I23" s="330">
        <f t="shared" si="4"/>
        <v>0</v>
      </c>
    </row>
    <row r="24" spans="1:9" ht="19.5" customHeight="1" x14ac:dyDescent="0.15">
      <c r="A24" s="511" t="s">
        <v>215</v>
      </c>
      <c r="B24" s="515" t="s">
        <v>215</v>
      </c>
      <c r="C24" s="497" t="s">
        <v>161</v>
      </c>
      <c r="D24" s="326"/>
      <c r="E24" s="326" t="s">
        <v>87</v>
      </c>
      <c r="F24" s="325">
        <v>140000</v>
      </c>
      <c r="G24" s="327"/>
      <c r="H24" s="325">
        <v>0</v>
      </c>
      <c r="I24" s="325">
        <f>F24+G24+H24</f>
        <v>140000</v>
      </c>
    </row>
    <row r="25" spans="1:9" ht="19.5" customHeight="1" x14ac:dyDescent="0.15">
      <c r="A25" s="511"/>
      <c r="B25" s="516"/>
      <c r="C25" s="498"/>
      <c r="D25" s="326"/>
      <c r="E25" s="326" t="s">
        <v>88</v>
      </c>
      <c r="F25" s="325">
        <v>180012</v>
      </c>
      <c r="G25" s="327"/>
      <c r="H25" s="325">
        <v>0</v>
      </c>
      <c r="I25" s="325">
        <f t="shared" ref="I25:I29" si="5">F25+G25+H25</f>
        <v>180012</v>
      </c>
    </row>
    <row r="26" spans="1:9" ht="19.5" customHeight="1" x14ac:dyDescent="0.15">
      <c r="A26" s="511"/>
      <c r="B26" s="516"/>
      <c r="C26" s="499"/>
      <c r="D26" s="326"/>
      <c r="E26" s="326" t="s">
        <v>89</v>
      </c>
      <c r="F26" s="327">
        <f>F24-F25</f>
        <v>-40012</v>
      </c>
      <c r="G26" s="327"/>
      <c r="H26" s="325">
        <v>0</v>
      </c>
      <c r="I26" s="325">
        <f t="shared" si="5"/>
        <v>-40012</v>
      </c>
    </row>
    <row r="27" spans="1:9" ht="19.5" customHeight="1" x14ac:dyDescent="0.15">
      <c r="A27" s="511"/>
      <c r="B27" s="516"/>
      <c r="C27" s="497" t="s">
        <v>199</v>
      </c>
      <c r="D27" s="326"/>
      <c r="E27" s="326" t="s">
        <v>87</v>
      </c>
      <c r="F27" s="325">
        <v>11100000</v>
      </c>
      <c r="G27" s="327"/>
      <c r="H27" s="325">
        <v>0</v>
      </c>
      <c r="I27" s="325">
        <f t="shared" si="5"/>
        <v>11100000</v>
      </c>
    </row>
    <row r="28" spans="1:9" ht="19.5" customHeight="1" x14ac:dyDescent="0.15">
      <c r="A28" s="511"/>
      <c r="B28" s="516"/>
      <c r="C28" s="498"/>
      <c r="D28" s="326"/>
      <c r="E28" s="326" t="s">
        <v>88</v>
      </c>
      <c r="F28" s="325">
        <v>1397193</v>
      </c>
      <c r="G28" s="327"/>
      <c r="H28" s="325">
        <v>0</v>
      </c>
      <c r="I28" s="325">
        <f t="shared" si="5"/>
        <v>1397193</v>
      </c>
    </row>
    <row r="29" spans="1:9" ht="19.5" customHeight="1" x14ac:dyDescent="0.15">
      <c r="A29" s="511"/>
      <c r="B29" s="516"/>
      <c r="C29" s="498"/>
      <c r="D29" s="326"/>
      <c r="E29" s="326" t="s">
        <v>89</v>
      </c>
      <c r="F29" s="327">
        <f>F27-F28</f>
        <v>9702807</v>
      </c>
      <c r="G29" s="327"/>
      <c r="H29" s="325">
        <v>0</v>
      </c>
      <c r="I29" s="325">
        <f t="shared" si="5"/>
        <v>9702807</v>
      </c>
    </row>
    <row r="30" spans="1:9" ht="19.5" customHeight="1" x14ac:dyDescent="0.15">
      <c r="A30" s="511"/>
      <c r="B30" s="516"/>
      <c r="C30" s="513" t="s">
        <v>162</v>
      </c>
      <c r="D30" s="328"/>
      <c r="E30" s="328" t="s">
        <v>87</v>
      </c>
      <c r="F30" s="329">
        <f>F24+F27</f>
        <v>11240000</v>
      </c>
      <c r="G30" s="330"/>
      <c r="H30" s="329">
        <v>0</v>
      </c>
      <c r="I30" s="330">
        <f>F30+G30+H30</f>
        <v>11240000</v>
      </c>
    </row>
    <row r="31" spans="1:9" ht="19.5" customHeight="1" x14ac:dyDescent="0.15">
      <c r="A31" s="511"/>
      <c r="B31" s="516"/>
      <c r="C31" s="514"/>
      <c r="D31" s="328"/>
      <c r="E31" s="328" t="s">
        <v>88</v>
      </c>
      <c r="F31" s="329">
        <f>F25+F28</f>
        <v>1577205</v>
      </c>
      <c r="G31" s="330"/>
      <c r="H31" s="329">
        <v>0</v>
      </c>
      <c r="I31" s="330">
        <f t="shared" ref="I31:I35" si="6">F31+G31+H31</f>
        <v>1577205</v>
      </c>
    </row>
    <row r="32" spans="1:9" ht="19.5" customHeight="1" x14ac:dyDescent="0.15">
      <c r="A32" s="511"/>
      <c r="B32" s="517"/>
      <c r="C32" s="514"/>
      <c r="D32" s="328"/>
      <c r="E32" s="328" t="s">
        <v>89</v>
      </c>
      <c r="F32" s="329">
        <f>F26+F29</f>
        <v>9662795</v>
      </c>
      <c r="G32" s="330"/>
      <c r="H32" s="329">
        <v>0</v>
      </c>
      <c r="I32" s="330">
        <f t="shared" si="6"/>
        <v>9662795</v>
      </c>
    </row>
    <row r="33" spans="1:9" ht="19.5" customHeight="1" x14ac:dyDescent="0.15">
      <c r="A33" s="511"/>
      <c r="B33" s="490" t="s">
        <v>110</v>
      </c>
      <c r="C33" s="491"/>
      <c r="D33" s="328"/>
      <c r="E33" s="328" t="s">
        <v>87</v>
      </c>
      <c r="F33" s="329">
        <f>F30</f>
        <v>11240000</v>
      </c>
      <c r="G33" s="330"/>
      <c r="H33" s="329">
        <v>0</v>
      </c>
      <c r="I33" s="330">
        <f t="shared" si="6"/>
        <v>11240000</v>
      </c>
    </row>
    <row r="34" spans="1:9" ht="19.5" customHeight="1" x14ac:dyDescent="0.15">
      <c r="A34" s="511"/>
      <c r="B34" s="492"/>
      <c r="C34" s="493"/>
      <c r="D34" s="328"/>
      <c r="E34" s="328" t="s">
        <v>88</v>
      </c>
      <c r="F34" s="329">
        <f>F31</f>
        <v>1577205</v>
      </c>
      <c r="G34" s="330"/>
      <c r="H34" s="329">
        <v>0</v>
      </c>
      <c r="I34" s="330">
        <f t="shared" si="6"/>
        <v>1577205</v>
      </c>
    </row>
    <row r="35" spans="1:9" ht="19.5" customHeight="1" x14ac:dyDescent="0.15">
      <c r="A35" s="512"/>
      <c r="B35" s="494"/>
      <c r="C35" s="495"/>
      <c r="D35" s="328"/>
      <c r="E35" s="328" t="s">
        <v>89</v>
      </c>
      <c r="F35" s="329">
        <f>F32</f>
        <v>9662795</v>
      </c>
      <c r="G35" s="330"/>
      <c r="H35" s="329">
        <v>0</v>
      </c>
      <c r="I35" s="330">
        <f t="shared" si="6"/>
        <v>9662795</v>
      </c>
    </row>
    <row r="36" spans="1:9" ht="19.5" customHeight="1" x14ac:dyDescent="0.15">
      <c r="A36" s="481" t="s">
        <v>91</v>
      </c>
      <c r="B36" s="482"/>
      <c r="C36" s="482"/>
      <c r="D36" s="483"/>
      <c r="E36" s="415" t="s">
        <v>87</v>
      </c>
      <c r="F36" s="416">
        <f>SUM(F12+F21+F33)</f>
        <v>5069386329</v>
      </c>
      <c r="G36" s="416">
        <f t="shared" ref="G36:H37" si="7">SUM(G12+G21+G33)</f>
        <v>0</v>
      </c>
      <c r="H36" s="416">
        <f t="shared" si="7"/>
        <v>0</v>
      </c>
      <c r="I36" s="416">
        <f>F36+G36+H36</f>
        <v>5069386329</v>
      </c>
    </row>
    <row r="37" spans="1:9" ht="19.5" customHeight="1" x14ac:dyDescent="0.15">
      <c r="A37" s="484"/>
      <c r="B37" s="485"/>
      <c r="C37" s="485"/>
      <c r="D37" s="486"/>
      <c r="E37" s="417" t="s">
        <v>88</v>
      </c>
      <c r="F37" s="416">
        <f>SUM(F13+F22+F34)</f>
        <v>4543738991</v>
      </c>
      <c r="G37" s="416">
        <f t="shared" si="7"/>
        <v>0</v>
      </c>
      <c r="H37" s="416">
        <f t="shared" si="7"/>
        <v>0</v>
      </c>
      <c r="I37" s="416">
        <f t="shared" ref="I37:I38" si="8">F37+G37+H37</f>
        <v>4543738991</v>
      </c>
    </row>
    <row r="38" spans="1:9" ht="19.5" customHeight="1" x14ac:dyDescent="0.15">
      <c r="A38" s="487"/>
      <c r="B38" s="488"/>
      <c r="C38" s="488"/>
      <c r="D38" s="489"/>
      <c r="E38" s="417" t="s">
        <v>89</v>
      </c>
      <c r="F38" s="418">
        <f>F36-F37</f>
        <v>525647338</v>
      </c>
      <c r="G38" s="418">
        <f>G37-G36</f>
        <v>0</v>
      </c>
      <c r="H38" s="418">
        <f>H37-H36</f>
        <v>0</v>
      </c>
      <c r="I38" s="416">
        <f t="shared" si="8"/>
        <v>525647338</v>
      </c>
    </row>
    <row r="39" spans="1:9" ht="17.25" customHeight="1" x14ac:dyDescent="0.15"/>
  </sheetData>
  <mergeCells count="24">
    <mergeCell ref="C9:C11"/>
    <mergeCell ref="B6:B11"/>
    <mergeCell ref="B12:C14"/>
    <mergeCell ref="A6:A14"/>
    <mergeCell ref="C18:C20"/>
    <mergeCell ref="A15:A23"/>
    <mergeCell ref="B21:C23"/>
    <mergeCell ref="B15:B20"/>
    <mergeCell ref="A36:D38"/>
    <mergeCell ref="B33:C35"/>
    <mergeCell ref="A2:J2"/>
    <mergeCell ref="C24:C26"/>
    <mergeCell ref="E4:E5"/>
    <mergeCell ref="G4:G5"/>
    <mergeCell ref="I4:I5"/>
    <mergeCell ref="C6:C8"/>
    <mergeCell ref="A4:D4"/>
    <mergeCell ref="C15:C17"/>
    <mergeCell ref="F4:F5"/>
    <mergeCell ref="H4:H5"/>
    <mergeCell ref="C27:C29"/>
    <mergeCell ref="A24:A35"/>
    <mergeCell ref="C30:C32"/>
    <mergeCell ref="B24:B3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105"/>
  <sheetViews>
    <sheetView view="pageBreakPreview" topLeftCell="A83" zoomScaleNormal="115" zoomScaleSheetLayoutView="100" workbookViewId="0">
      <selection activeCell="F96" sqref="F96"/>
    </sheetView>
  </sheetViews>
  <sheetFormatPr defaultColWidth="8.88671875" defaultRowHeight="13.5" x14ac:dyDescent="0.15"/>
  <cols>
    <col min="1" max="2" width="11.77734375" style="223" customWidth="1"/>
    <col min="3" max="3" width="15.109375" style="223" bestFit="1" customWidth="1"/>
    <col min="4" max="4" width="0.33203125" style="223" customWidth="1"/>
    <col min="5" max="5" width="11.77734375" style="223" customWidth="1"/>
    <col min="6" max="6" width="13.77734375" style="391" customWidth="1"/>
    <col min="7" max="9" width="13.77734375" style="223" customWidth="1"/>
    <col min="10" max="16384" width="8.88671875" style="211"/>
  </cols>
  <sheetData>
    <row r="1" spans="1:10" s="208" customFormat="1" ht="27" x14ac:dyDescent="0.15">
      <c r="A1" s="545" t="s">
        <v>217</v>
      </c>
      <c r="B1" s="545"/>
      <c r="C1" s="545"/>
      <c r="D1" s="545"/>
      <c r="E1" s="545"/>
      <c r="F1" s="545"/>
      <c r="G1" s="545"/>
      <c r="H1" s="545"/>
      <c r="I1" s="545"/>
      <c r="J1" s="545"/>
    </row>
    <row r="2" spans="1:10" s="208" customFormat="1" ht="19.5" customHeight="1" x14ac:dyDescent="0.15">
      <c r="A2" s="60"/>
      <c r="B2" s="60"/>
      <c r="C2" s="60"/>
      <c r="D2" s="60"/>
      <c r="E2" s="209"/>
      <c r="F2" s="387"/>
      <c r="G2" s="209"/>
      <c r="H2" s="209"/>
      <c r="I2" s="210" t="s">
        <v>156</v>
      </c>
      <c r="J2" s="210"/>
    </row>
    <row r="3" spans="1:10" ht="27" customHeight="1" x14ac:dyDescent="0.15">
      <c r="A3" s="549" t="s">
        <v>81</v>
      </c>
      <c r="B3" s="550"/>
      <c r="C3" s="550"/>
      <c r="D3" s="551"/>
      <c r="E3" s="502" t="s">
        <v>82</v>
      </c>
      <c r="F3" s="552" t="s">
        <v>163</v>
      </c>
      <c r="G3" s="502" t="s">
        <v>165</v>
      </c>
      <c r="H3" s="502" t="s">
        <v>164</v>
      </c>
      <c r="I3" s="502" t="s">
        <v>83</v>
      </c>
    </row>
    <row r="4" spans="1:10" ht="27" customHeight="1" x14ac:dyDescent="0.15">
      <c r="A4" s="212" t="s">
        <v>84</v>
      </c>
      <c r="B4" s="212" t="s">
        <v>85</v>
      </c>
      <c r="C4" s="212" t="s">
        <v>86</v>
      </c>
      <c r="D4" s="212"/>
      <c r="E4" s="503"/>
      <c r="F4" s="553"/>
      <c r="G4" s="503"/>
      <c r="H4" s="510"/>
      <c r="I4" s="503"/>
    </row>
    <row r="5" spans="1:10" ht="27" customHeight="1" x14ac:dyDescent="0.15">
      <c r="A5" s="527" t="s">
        <v>92</v>
      </c>
      <c r="B5" s="527" t="s">
        <v>93</v>
      </c>
      <c r="C5" s="546" t="s">
        <v>94</v>
      </c>
      <c r="D5" s="331"/>
      <c r="E5" s="331" t="s">
        <v>87</v>
      </c>
      <c r="F5" s="386">
        <v>3039008880</v>
      </c>
      <c r="G5" s="325">
        <v>0</v>
      </c>
      <c r="H5" s="325">
        <v>0</v>
      </c>
      <c r="I5" s="325">
        <f>SUM(F5:H5)</f>
        <v>3039008880</v>
      </c>
    </row>
    <row r="6" spans="1:10" ht="27" customHeight="1" x14ac:dyDescent="0.15">
      <c r="A6" s="528"/>
      <c r="B6" s="528"/>
      <c r="C6" s="547"/>
      <c r="D6" s="332"/>
      <c r="E6" s="332" t="s">
        <v>88</v>
      </c>
      <c r="F6" s="386">
        <v>2543848428</v>
      </c>
      <c r="G6" s="327">
        <v>0</v>
      </c>
      <c r="H6" s="325">
        <v>0</v>
      </c>
      <c r="I6" s="325">
        <f t="shared" ref="I6:I16" si="0">SUM(F6:H6)</f>
        <v>2543848428</v>
      </c>
    </row>
    <row r="7" spans="1:10" ht="27" customHeight="1" x14ac:dyDescent="0.15">
      <c r="A7" s="528"/>
      <c r="B7" s="528"/>
      <c r="C7" s="548"/>
      <c r="D7" s="332"/>
      <c r="E7" s="332" t="s">
        <v>89</v>
      </c>
      <c r="F7" s="386">
        <f>F5-F6</f>
        <v>495160452</v>
      </c>
      <c r="G7" s="327">
        <f>SUM(G6-G5)</f>
        <v>0</v>
      </c>
      <c r="H7" s="325">
        <v>0</v>
      </c>
      <c r="I7" s="325">
        <f t="shared" si="0"/>
        <v>495160452</v>
      </c>
    </row>
    <row r="8" spans="1:10" ht="27" customHeight="1" x14ac:dyDescent="0.15">
      <c r="A8" s="528"/>
      <c r="B8" s="528"/>
      <c r="C8" s="546" t="s">
        <v>95</v>
      </c>
      <c r="D8" s="332"/>
      <c r="E8" s="332" t="s">
        <v>87</v>
      </c>
      <c r="F8" s="386">
        <v>1149996000</v>
      </c>
      <c r="G8" s="327"/>
      <c r="H8" s="325">
        <v>0</v>
      </c>
      <c r="I8" s="325">
        <f t="shared" si="0"/>
        <v>1149996000</v>
      </c>
    </row>
    <row r="9" spans="1:10" ht="27" customHeight="1" x14ac:dyDescent="0.15">
      <c r="A9" s="528"/>
      <c r="B9" s="528"/>
      <c r="C9" s="547"/>
      <c r="D9" s="332"/>
      <c r="E9" s="332" t="s">
        <v>88</v>
      </c>
      <c r="F9" s="386">
        <v>1088591062</v>
      </c>
      <c r="G9" s="327">
        <v>0</v>
      </c>
      <c r="H9" s="325">
        <v>0</v>
      </c>
      <c r="I9" s="325">
        <f t="shared" si="0"/>
        <v>1088591062</v>
      </c>
    </row>
    <row r="10" spans="1:10" ht="27" customHeight="1" x14ac:dyDescent="0.15">
      <c r="A10" s="528"/>
      <c r="B10" s="528"/>
      <c r="C10" s="548"/>
      <c r="D10" s="332"/>
      <c r="E10" s="332" t="s">
        <v>89</v>
      </c>
      <c r="F10" s="386">
        <f>F8-F9</f>
        <v>61404938</v>
      </c>
      <c r="G10" s="327">
        <f>SUM(G9-G8)</f>
        <v>0</v>
      </c>
      <c r="H10" s="325">
        <v>0</v>
      </c>
      <c r="I10" s="325">
        <f t="shared" si="0"/>
        <v>61404938</v>
      </c>
    </row>
    <row r="11" spans="1:10" ht="27" customHeight="1" x14ac:dyDescent="0.15">
      <c r="A11" s="528"/>
      <c r="B11" s="528"/>
      <c r="C11" s="546" t="s">
        <v>160</v>
      </c>
      <c r="D11" s="332"/>
      <c r="E11" s="332" t="s">
        <v>87</v>
      </c>
      <c r="F11" s="386">
        <v>348968000</v>
      </c>
      <c r="G11" s="327">
        <v>0</v>
      </c>
      <c r="H11" s="325">
        <v>0</v>
      </c>
      <c r="I11" s="325">
        <f t="shared" si="0"/>
        <v>348968000</v>
      </c>
    </row>
    <row r="12" spans="1:10" ht="27" customHeight="1" x14ac:dyDescent="0.15">
      <c r="A12" s="528"/>
      <c r="B12" s="528"/>
      <c r="C12" s="547"/>
      <c r="D12" s="332"/>
      <c r="E12" s="332" t="s">
        <v>88</v>
      </c>
      <c r="F12" s="386">
        <v>299568090</v>
      </c>
      <c r="G12" s="327">
        <v>0</v>
      </c>
      <c r="H12" s="325">
        <v>0</v>
      </c>
      <c r="I12" s="325">
        <f t="shared" si="0"/>
        <v>299568090</v>
      </c>
    </row>
    <row r="13" spans="1:10" ht="27" customHeight="1" x14ac:dyDescent="0.15">
      <c r="A13" s="528"/>
      <c r="B13" s="528"/>
      <c r="C13" s="548"/>
      <c r="D13" s="332"/>
      <c r="E13" s="332" t="s">
        <v>89</v>
      </c>
      <c r="F13" s="386">
        <f>F11-F12</f>
        <v>49399910</v>
      </c>
      <c r="G13" s="327">
        <f>SUM(G12-G11)</f>
        <v>0</v>
      </c>
      <c r="H13" s="325">
        <v>0</v>
      </c>
      <c r="I13" s="325">
        <f t="shared" si="0"/>
        <v>49399910</v>
      </c>
    </row>
    <row r="14" spans="1:10" ht="27" customHeight="1" x14ac:dyDescent="0.15">
      <c r="A14" s="528"/>
      <c r="B14" s="528"/>
      <c r="C14" s="546" t="s">
        <v>212</v>
      </c>
      <c r="D14" s="332"/>
      <c r="E14" s="332" t="s">
        <v>87</v>
      </c>
      <c r="F14" s="386">
        <v>378885000</v>
      </c>
      <c r="G14" s="327">
        <v>0</v>
      </c>
      <c r="H14" s="325">
        <v>0</v>
      </c>
      <c r="I14" s="325">
        <f t="shared" si="0"/>
        <v>378885000</v>
      </c>
    </row>
    <row r="15" spans="1:10" ht="27" customHeight="1" x14ac:dyDescent="0.15">
      <c r="A15" s="528"/>
      <c r="B15" s="528"/>
      <c r="C15" s="547"/>
      <c r="D15" s="332"/>
      <c r="E15" s="332" t="s">
        <v>88</v>
      </c>
      <c r="F15" s="386">
        <v>292367550</v>
      </c>
      <c r="G15" s="327">
        <v>0</v>
      </c>
      <c r="H15" s="325">
        <v>0</v>
      </c>
      <c r="I15" s="325">
        <f t="shared" si="0"/>
        <v>292367550</v>
      </c>
    </row>
    <row r="16" spans="1:10" ht="27" customHeight="1" x14ac:dyDescent="0.15">
      <c r="A16" s="528"/>
      <c r="B16" s="528"/>
      <c r="C16" s="548"/>
      <c r="D16" s="332"/>
      <c r="E16" s="332" t="s">
        <v>89</v>
      </c>
      <c r="F16" s="386">
        <f>F14-F15</f>
        <v>86517450</v>
      </c>
      <c r="G16" s="327">
        <f>SUM(G15-G14)</f>
        <v>0</v>
      </c>
      <c r="H16" s="325">
        <v>0</v>
      </c>
      <c r="I16" s="325">
        <f t="shared" si="0"/>
        <v>86517450</v>
      </c>
    </row>
    <row r="17" spans="1:9" ht="27" customHeight="1" x14ac:dyDescent="0.15">
      <c r="A17" s="528"/>
      <c r="B17" s="528"/>
      <c r="C17" s="333"/>
      <c r="D17" s="334"/>
      <c r="E17" s="334" t="s">
        <v>87</v>
      </c>
      <c r="F17" s="388">
        <f>F5+F14+F11+F8</f>
        <v>4916857880</v>
      </c>
      <c r="G17" s="330">
        <f>SUM(G5+G8+G11+G14+G44)</f>
        <v>0</v>
      </c>
      <c r="H17" s="329">
        <v>0</v>
      </c>
      <c r="I17" s="330">
        <f>SUM(F17:H17)</f>
        <v>4916857880</v>
      </c>
    </row>
    <row r="18" spans="1:9" ht="27" customHeight="1" x14ac:dyDescent="0.15">
      <c r="A18" s="528"/>
      <c r="B18" s="528"/>
      <c r="C18" s="335" t="s">
        <v>197</v>
      </c>
      <c r="D18" s="334"/>
      <c r="E18" s="334" t="s">
        <v>88</v>
      </c>
      <c r="F18" s="388">
        <f>F15+F12+F9+F6</f>
        <v>4224375130</v>
      </c>
      <c r="G18" s="330">
        <f>SUM(G6+G9+G12+G15+G45)</f>
        <v>0</v>
      </c>
      <c r="H18" s="329">
        <v>0</v>
      </c>
      <c r="I18" s="330">
        <f>SUM(F18:H18)</f>
        <v>4224375130</v>
      </c>
    </row>
    <row r="19" spans="1:9" ht="27" customHeight="1" x14ac:dyDescent="0.15">
      <c r="A19" s="528"/>
      <c r="B19" s="529"/>
      <c r="C19" s="336"/>
      <c r="D19" s="334"/>
      <c r="E19" s="334" t="s">
        <v>89</v>
      </c>
      <c r="F19" s="388">
        <f>F17-F18</f>
        <v>692482750</v>
      </c>
      <c r="G19" s="330">
        <f>SUM(G18-G17)</f>
        <v>0</v>
      </c>
      <c r="H19" s="329">
        <v>0</v>
      </c>
      <c r="I19" s="330">
        <f>SUM(F19:H19)</f>
        <v>692482750</v>
      </c>
    </row>
    <row r="20" spans="1:9" ht="27" customHeight="1" x14ac:dyDescent="0.15">
      <c r="A20" s="528"/>
      <c r="B20" s="527" t="s">
        <v>96</v>
      </c>
      <c r="C20" s="546" t="s">
        <v>254</v>
      </c>
      <c r="D20" s="332"/>
      <c r="E20" s="332" t="s">
        <v>87</v>
      </c>
      <c r="F20" s="386">
        <v>0</v>
      </c>
      <c r="G20" s="327">
        <v>0</v>
      </c>
      <c r="H20" s="325">
        <v>0</v>
      </c>
      <c r="I20" s="325">
        <f t="shared" ref="I20:I25" si="1">SUM(F20:H20)</f>
        <v>0</v>
      </c>
    </row>
    <row r="21" spans="1:9" ht="27" customHeight="1" x14ac:dyDescent="0.15">
      <c r="A21" s="528"/>
      <c r="B21" s="528"/>
      <c r="C21" s="547"/>
      <c r="D21" s="332"/>
      <c r="E21" s="332" t="s">
        <v>88</v>
      </c>
      <c r="F21" s="386">
        <v>0</v>
      </c>
      <c r="G21" s="327">
        <v>0</v>
      </c>
      <c r="H21" s="325">
        <v>0</v>
      </c>
      <c r="I21" s="325">
        <f t="shared" si="1"/>
        <v>0</v>
      </c>
    </row>
    <row r="22" spans="1:9" ht="27" customHeight="1" x14ac:dyDescent="0.15">
      <c r="A22" s="528"/>
      <c r="B22" s="528"/>
      <c r="C22" s="548"/>
      <c r="D22" s="332"/>
      <c r="E22" s="332" t="s">
        <v>89</v>
      </c>
      <c r="F22" s="386">
        <f>F20-F21</f>
        <v>0</v>
      </c>
      <c r="G22" s="327">
        <f>SUM(G21-G20)</f>
        <v>0</v>
      </c>
      <c r="H22" s="325">
        <v>0</v>
      </c>
      <c r="I22" s="325">
        <f t="shared" si="1"/>
        <v>0</v>
      </c>
    </row>
    <row r="23" spans="1:9" ht="27" customHeight="1" x14ac:dyDescent="0.15">
      <c r="A23" s="528"/>
      <c r="B23" s="528"/>
      <c r="C23" s="546" t="s">
        <v>252</v>
      </c>
      <c r="D23" s="332"/>
      <c r="E23" s="332" t="s">
        <v>87</v>
      </c>
      <c r="F23" s="386">
        <v>4440000</v>
      </c>
      <c r="G23" s="327">
        <v>0</v>
      </c>
      <c r="H23" s="325">
        <v>0</v>
      </c>
      <c r="I23" s="325">
        <f t="shared" si="1"/>
        <v>4440000</v>
      </c>
    </row>
    <row r="24" spans="1:9" ht="27" customHeight="1" x14ac:dyDescent="0.15">
      <c r="A24" s="528"/>
      <c r="B24" s="528"/>
      <c r="C24" s="547"/>
      <c r="D24" s="332"/>
      <c r="E24" s="332" t="s">
        <v>88</v>
      </c>
      <c r="F24" s="386">
        <v>3745140</v>
      </c>
      <c r="G24" s="327">
        <v>0</v>
      </c>
      <c r="H24" s="325">
        <v>0</v>
      </c>
      <c r="I24" s="325">
        <f t="shared" si="1"/>
        <v>3745140</v>
      </c>
    </row>
    <row r="25" spans="1:9" ht="27" customHeight="1" x14ac:dyDescent="0.15">
      <c r="A25" s="528"/>
      <c r="B25" s="528"/>
      <c r="C25" s="548"/>
      <c r="D25" s="332"/>
      <c r="E25" s="332" t="s">
        <v>89</v>
      </c>
      <c r="F25" s="386">
        <f>F23-F24</f>
        <v>694860</v>
      </c>
      <c r="G25" s="327">
        <f>SUM(G24-G23)</f>
        <v>0</v>
      </c>
      <c r="H25" s="325">
        <v>0</v>
      </c>
      <c r="I25" s="325">
        <f t="shared" si="1"/>
        <v>694860</v>
      </c>
    </row>
    <row r="26" spans="1:9" ht="27" customHeight="1" x14ac:dyDescent="0.15">
      <c r="A26" s="528"/>
      <c r="B26" s="528"/>
      <c r="C26" s="333"/>
      <c r="D26" s="334"/>
      <c r="E26" s="334" t="s">
        <v>87</v>
      </c>
      <c r="F26" s="388">
        <f>F23+F20</f>
        <v>4440000</v>
      </c>
      <c r="G26" s="330">
        <f>SUM(G20+G23)</f>
        <v>0</v>
      </c>
      <c r="H26" s="329">
        <v>0</v>
      </c>
      <c r="I26" s="330">
        <f>SUM(F26:H26)</f>
        <v>4440000</v>
      </c>
    </row>
    <row r="27" spans="1:9" ht="27" customHeight="1" x14ac:dyDescent="0.15">
      <c r="A27" s="528"/>
      <c r="B27" s="528"/>
      <c r="C27" s="335" t="s">
        <v>197</v>
      </c>
      <c r="D27" s="334"/>
      <c r="E27" s="334" t="s">
        <v>88</v>
      </c>
      <c r="F27" s="388">
        <f>F24+F21</f>
        <v>3745140</v>
      </c>
      <c r="G27" s="330">
        <f>SUM(G21+G24)</f>
        <v>0</v>
      </c>
      <c r="H27" s="329">
        <v>0</v>
      </c>
      <c r="I27" s="330">
        <f>SUM(F27:H27)</f>
        <v>3745140</v>
      </c>
    </row>
    <row r="28" spans="1:9" ht="27" customHeight="1" x14ac:dyDescent="0.15">
      <c r="A28" s="528"/>
      <c r="B28" s="529"/>
      <c r="C28" s="336"/>
      <c r="D28" s="334"/>
      <c r="E28" s="334" t="s">
        <v>89</v>
      </c>
      <c r="F28" s="388">
        <f>F26-F27</f>
        <v>694860</v>
      </c>
      <c r="G28" s="330">
        <f>SUM(G27-G26)</f>
        <v>0</v>
      </c>
      <c r="H28" s="329">
        <v>0</v>
      </c>
      <c r="I28" s="330">
        <f>SUM(I27-I26)</f>
        <v>-694860</v>
      </c>
    </row>
    <row r="29" spans="1:9" ht="27" customHeight="1" x14ac:dyDescent="0.15">
      <c r="A29" s="528"/>
      <c r="B29" s="527" t="s">
        <v>97</v>
      </c>
      <c r="C29" s="527" t="s">
        <v>98</v>
      </c>
      <c r="D29" s="214"/>
      <c r="E29" s="214" t="s">
        <v>87</v>
      </c>
      <c r="F29" s="386">
        <v>1200000</v>
      </c>
      <c r="G29" s="215">
        <v>0</v>
      </c>
      <c r="H29" s="213">
        <v>0</v>
      </c>
      <c r="I29" s="213">
        <f t="shared" ref="I29:I43" si="2">SUM(F29:H29)</f>
        <v>1200000</v>
      </c>
    </row>
    <row r="30" spans="1:9" ht="27" customHeight="1" x14ac:dyDescent="0.15">
      <c r="A30" s="528"/>
      <c r="B30" s="528"/>
      <c r="C30" s="528"/>
      <c r="D30" s="214"/>
      <c r="E30" s="214" t="s">
        <v>88</v>
      </c>
      <c r="F30" s="386">
        <v>300000</v>
      </c>
      <c r="G30" s="215">
        <v>0</v>
      </c>
      <c r="H30" s="213">
        <v>0</v>
      </c>
      <c r="I30" s="213">
        <f t="shared" si="2"/>
        <v>300000</v>
      </c>
    </row>
    <row r="31" spans="1:9" ht="27" customHeight="1" x14ac:dyDescent="0.15">
      <c r="A31" s="528"/>
      <c r="B31" s="528"/>
      <c r="C31" s="529"/>
      <c r="D31" s="214"/>
      <c r="E31" s="214" t="s">
        <v>89</v>
      </c>
      <c r="F31" s="386">
        <f>F29-F30</f>
        <v>900000</v>
      </c>
      <c r="G31" s="215">
        <f>SUM(G30-G29)</f>
        <v>0</v>
      </c>
      <c r="H31" s="213">
        <v>0</v>
      </c>
      <c r="I31" s="213">
        <f t="shared" si="2"/>
        <v>900000</v>
      </c>
    </row>
    <row r="32" spans="1:9" ht="27" customHeight="1" x14ac:dyDescent="0.15">
      <c r="A32" s="528"/>
      <c r="B32" s="528"/>
      <c r="C32" s="527" t="s">
        <v>99</v>
      </c>
      <c r="D32" s="214"/>
      <c r="E32" s="214" t="s">
        <v>87</v>
      </c>
      <c r="F32" s="386">
        <v>13824800</v>
      </c>
      <c r="G32" s="215">
        <v>0</v>
      </c>
      <c r="H32" s="213">
        <v>0</v>
      </c>
      <c r="I32" s="213">
        <f t="shared" si="2"/>
        <v>13824800</v>
      </c>
    </row>
    <row r="33" spans="1:9" ht="27" customHeight="1" x14ac:dyDescent="0.15">
      <c r="A33" s="528"/>
      <c r="B33" s="528"/>
      <c r="C33" s="528"/>
      <c r="D33" s="214"/>
      <c r="E33" s="214" t="s">
        <v>88</v>
      </c>
      <c r="F33" s="386">
        <v>26061220</v>
      </c>
      <c r="G33" s="215">
        <v>0</v>
      </c>
      <c r="H33" s="213">
        <v>0</v>
      </c>
      <c r="I33" s="213">
        <f t="shared" si="2"/>
        <v>26061220</v>
      </c>
    </row>
    <row r="34" spans="1:9" ht="27" customHeight="1" x14ac:dyDescent="0.15">
      <c r="A34" s="528"/>
      <c r="B34" s="528"/>
      <c r="C34" s="529"/>
      <c r="D34" s="214"/>
      <c r="E34" s="214" t="s">
        <v>89</v>
      </c>
      <c r="F34" s="386">
        <f>F32-F33</f>
        <v>-12236420</v>
      </c>
      <c r="G34" s="215">
        <f>SUM(G33-G32)</f>
        <v>0</v>
      </c>
      <c r="H34" s="213">
        <v>0</v>
      </c>
      <c r="I34" s="213">
        <f t="shared" si="2"/>
        <v>-12236420</v>
      </c>
    </row>
    <row r="35" spans="1:9" ht="27" customHeight="1" x14ac:dyDescent="0.15">
      <c r="A35" s="528"/>
      <c r="B35" s="528"/>
      <c r="C35" s="527" t="s">
        <v>100</v>
      </c>
      <c r="D35" s="214"/>
      <c r="E35" s="214" t="s">
        <v>87</v>
      </c>
      <c r="F35" s="386">
        <v>8066000</v>
      </c>
      <c r="G35" s="215">
        <v>0</v>
      </c>
      <c r="H35" s="213">
        <v>0</v>
      </c>
      <c r="I35" s="213">
        <f t="shared" si="2"/>
        <v>8066000</v>
      </c>
    </row>
    <row r="36" spans="1:9" ht="27" customHeight="1" x14ac:dyDescent="0.15">
      <c r="A36" s="528"/>
      <c r="B36" s="528"/>
      <c r="C36" s="528"/>
      <c r="D36" s="214"/>
      <c r="E36" s="214" t="s">
        <v>88</v>
      </c>
      <c r="F36" s="386">
        <v>7366940</v>
      </c>
      <c r="G36" s="215">
        <v>0</v>
      </c>
      <c r="H36" s="213">
        <v>0</v>
      </c>
      <c r="I36" s="213">
        <f t="shared" si="2"/>
        <v>7366940</v>
      </c>
    </row>
    <row r="37" spans="1:9" ht="27" customHeight="1" x14ac:dyDescent="0.15">
      <c r="A37" s="528"/>
      <c r="B37" s="528"/>
      <c r="C37" s="529"/>
      <c r="D37" s="214"/>
      <c r="E37" s="214" t="s">
        <v>89</v>
      </c>
      <c r="F37" s="386">
        <f>F35-F36</f>
        <v>699060</v>
      </c>
      <c r="G37" s="215">
        <f>SUM(G36-G35)</f>
        <v>0</v>
      </c>
      <c r="H37" s="213">
        <v>0</v>
      </c>
      <c r="I37" s="213">
        <f t="shared" si="2"/>
        <v>699060</v>
      </c>
    </row>
    <row r="38" spans="1:9" ht="27" customHeight="1" x14ac:dyDescent="0.15">
      <c r="A38" s="528"/>
      <c r="B38" s="528"/>
      <c r="C38" s="527" t="s">
        <v>101</v>
      </c>
      <c r="D38" s="214"/>
      <c r="E38" s="214" t="s">
        <v>87</v>
      </c>
      <c r="F38" s="386">
        <v>4645000</v>
      </c>
      <c r="G38" s="215">
        <v>0</v>
      </c>
      <c r="H38" s="213">
        <v>0</v>
      </c>
      <c r="I38" s="213">
        <f t="shared" si="2"/>
        <v>4645000</v>
      </c>
    </row>
    <row r="39" spans="1:9" ht="27" customHeight="1" x14ac:dyDescent="0.15">
      <c r="A39" s="528"/>
      <c r="B39" s="528"/>
      <c r="C39" s="528"/>
      <c r="D39" s="214"/>
      <c r="E39" s="214" t="s">
        <v>88</v>
      </c>
      <c r="F39" s="386">
        <v>12575927</v>
      </c>
      <c r="G39" s="215">
        <v>0</v>
      </c>
      <c r="H39" s="213">
        <v>0</v>
      </c>
      <c r="I39" s="213">
        <f t="shared" si="2"/>
        <v>12575927</v>
      </c>
    </row>
    <row r="40" spans="1:9" ht="27" customHeight="1" x14ac:dyDescent="0.15">
      <c r="A40" s="528"/>
      <c r="B40" s="528"/>
      <c r="C40" s="529"/>
      <c r="D40" s="214"/>
      <c r="E40" s="214" t="s">
        <v>89</v>
      </c>
      <c r="F40" s="386">
        <f>F38-F39</f>
        <v>-7930927</v>
      </c>
      <c r="G40" s="215">
        <f>SUM(G39-G38)</f>
        <v>0</v>
      </c>
      <c r="H40" s="213">
        <v>0</v>
      </c>
      <c r="I40" s="213">
        <f t="shared" si="2"/>
        <v>-7930927</v>
      </c>
    </row>
    <row r="41" spans="1:9" ht="27" customHeight="1" x14ac:dyDescent="0.15">
      <c r="A41" s="528"/>
      <c r="B41" s="528"/>
      <c r="C41" s="527" t="s">
        <v>239</v>
      </c>
      <c r="D41" s="214"/>
      <c r="E41" s="214" t="s">
        <v>87</v>
      </c>
      <c r="F41" s="386">
        <v>1200000</v>
      </c>
      <c r="G41" s="215">
        <v>0</v>
      </c>
      <c r="H41" s="213">
        <v>0</v>
      </c>
      <c r="I41" s="213">
        <f t="shared" si="2"/>
        <v>1200000</v>
      </c>
    </row>
    <row r="42" spans="1:9" ht="27" customHeight="1" x14ac:dyDescent="0.15">
      <c r="A42" s="528"/>
      <c r="B42" s="528"/>
      <c r="C42" s="528"/>
      <c r="D42" s="214"/>
      <c r="E42" s="214" t="s">
        <v>88</v>
      </c>
      <c r="F42" s="386">
        <v>736488</v>
      </c>
      <c r="G42" s="215">
        <v>0</v>
      </c>
      <c r="H42" s="213">
        <v>0</v>
      </c>
      <c r="I42" s="213">
        <f t="shared" si="2"/>
        <v>736488</v>
      </c>
    </row>
    <row r="43" spans="1:9" ht="27" customHeight="1" x14ac:dyDescent="0.15">
      <c r="A43" s="528"/>
      <c r="B43" s="528"/>
      <c r="C43" s="528"/>
      <c r="D43" s="214"/>
      <c r="E43" s="214" t="s">
        <v>89</v>
      </c>
      <c r="F43" s="386">
        <f>F41-F42</f>
        <v>463512</v>
      </c>
      <c r="G43" s="215">
        <f>SUM(G42-G41)</f>
        <v>0</v>
      </c>
      <c r="H43" s="213">
        <v>0</v>
      </c>
      <c r="I43" s="213">
        <f t="shared" si="2"/>
        <v>463512</v>
      </c>
    </row>
    <row r="44" spans="1:9" ht="27" customHeight="1" x14ac:dyDescent="0.15">
      <c r="A44" s="528"/>
      <c r="B44" s="528"/>
      <c r="C44" s="546" t="s">
        <v>270</v>
      </c>
      <c r="D44" s="332"/>
      <c r="E44" s="332" t="s">
        <v>87</v>
      </c>
      <c r="F44" s="386">
        <v>45740000</v>
      </c>
      <c r="G44" s="327">
        <v>0</v>
      </c>
      <c r="H44" s="325">
        <v>0</v>
      </c>
      <c r="I44" s="325">
        <f>SUM(F44:H44)</f>
        <v>45740000</v>
      </c>
    </row>
    <row r="45" spans="1:9" ht="27" customHeight="1" x14ac:dyDescent="0.15">
      <c r="A45" s="528"/>
      <c r="B45" s="528"/>
      <c r="C45" s="547"/>
      <c r="D45" s="332"/>
      <c r="E45" s="332" t="s">
        <v>88</v>
      </c>
      <c r="F45" s="386">
        <v>16810663</v>
      </c>
      <c r="G45" s="327">
        <v>0</v>
      </c>
      <c r="H45" s="325">
        <v>0</v>
      </c>
      <c r="I45" s="325">
        <f>SUM(F45:H45)</f>
        <v>16810663</v>
      </c>
    </row>
    <row r="46" spans="1:9" ht="27" customHeight="1" x14ac:dyDescent="0.15">
      <c r="A46" s="528"/>
      <c r="B46" s="528"/>
      <c r="C46" s="547"/>
      <c r="D46" s="332"/>
      <c r="E46" s="332" t="s">
        <v>89</v>
      </c>
      <c r="F46" s="386">
        <f>F44-F45</f>
        <v>28929337</v>
      </c>
      <c r="G46" s="327">
        <f>SUM(G45-G44)</f>
        <v>0</v>
      </c>
      <c r="H46" s="325">
        <v>0</v>
      </c>
      <c r="I46" s="325">
        <f>SUM(F46:H46)</f>
        <v>28929337</v>
      </c>
    </row>
    <row r="47" spans="1:9" ht="27" customHeight="1" x14ac:dyDescent="0.15">
      <c r="A47" s="528"/>
      <c r="B47" s="528"/>
      <c r="C47" s="216"/>
      <c r="D47" s="217"/>
      <c r="E47" s="217" t="s">
        <v>87</v>
      </c>
      <c r="F47" s="390">
        <f>F29+F32+F35+F38+F41+F44</f>
        <v>74675800</v>
      </c>
      <c r="G47" s="218">
        <f>SUM(G29+G32+G35+G38+G41)</f>
        <v>0</v>
      </c>
      <c r="H47" s="219">
        <v>0</v>
      </c>
      <c r="I47" s="218">
        <f>SUM(F47:H47)</f>
        <v>74675800</v>
      </c>
    </row>
    <row r="48" spans="1:9" ht="27" customHeight="1" x14ac:dyDescent="0.15">
      <c r="A48" s="528"/>
      <c r="B48" s="554"/>
      <c r="C48" s="11" t="s">
        <v>197</v>
      </c>
      <c r="D48" s="217"/>
      <c r="E48" s="217" t="s">
        <v>88</v>
      </c>
      <c r="F48" s="390">
        <f>F30+F33+F36+F39+F42+F45</f>
        <v>63851238</v>
      </c>
      <c r="G48" s="218">
        <f>SUM(G30+G33+G36+G39+G42)</f>
        <v>0</v>
      </c>
      <c r="H48" s="219">
        <v>0</v>
      </c>
      <c r="I48" s="218">
        <f>SUM(F48:H48)</f>
        <v>63851238</v>
      </c>
    </row>
    <row r="49" spans="1:9" ht="27" customHeight="1" x14ac:dyDescent="0.15">
      <c r="A49" s="528"/>
      <c r="B49" s="555"/>
      <c r="C49" s="220"/>
      <c r="D49" s="217"/>
      <c r="E49" s="217" t="s">
        <v>89</v>
      </c>
      <c r="F49" s="388">
        <f>F47-F48</f>
        <v>10824562</v>
      </c>
      <c r="G49" s="218">
        <f>SUM(G48-G47)</f>
        <v>0</v>
      </c>
      <c r="H49" s="219">
        <v>0</v>
      </c>
      <c r="I49" s="218">
        <f>SUM(I48-I47)</f>
        <v>-10824562</v>
      </c>
    </row>
    <row r="50" spans="1:9" ht="27" customHeight="1" x14ac:dyDescent="0.15">
      <c r="A50" s="528"/>
      <c r="B50" s="556" t="s">
        <v>197</v>
      </c>
      <c r="C50" s="540"/>
      <c r="D50" s="217"/>
      <c r="E50" s="217" t="s">
        <v>87</v>
      </c>
      <c r="F50" s="390">
        <f>F47+F26+F17</f>
        <v>4995973680</v>
      </c>
      <c r="G50" s="218">
        <f>SUM(G17+G26+G47)</f>
        <v>0</v>
      </c>
      <c r="H50" s="219">
        <v>0</v>
      </c>
      <c r="I50" s="218">
        <f>SUM(F50:H50)</f>
        <v>4995973680</v>
      </c>
    </row>
    <row r="51" spans="1:9" ht="27" customHeight="1" x14ac:dyDescent="0.15">
      <c r="A51" s="528"/>
      <c r="B51" s="541"/>
      <c r="C51" s="542"/>
      <c r="D51" s="217"/>
      <c r="E51" s="217" t="s">
        <v>88</v>
      </c>
      <c r="F51" s="390">
        <f>F48+F27+F18</f>
        <v>4291971508</v>
      </c>
      <c r="G51" s="218">
        <f>SUM(G18+G27+G48)</f>
        <v>0</v>
      </c>
      <c r="H51" s="219">
        <v>0</v>
      </c>
      <c r="I51" s="218">
        <f>SUM(F51:H51)</f>
        <v>4291971508</v>
      </c>
    </row>
    <row r="52" spans="1:9" ht="27" customHeight="1" x14ac:dyDescent="0.15">
      <c r="A52" s="529"/>
      <c r="B52" s="543"/>
      <c r="C52" s="544"/>
      <c r="D52" s="217"/>
      <c r="E52" s="217" t="s">
        <v>89</v>
      </c>
      <c r="F52" s="388">
        <f>F50-F51</f>
        <v>704002172</v>
      </c>
      <c r="G52" s="218">
        <f>SUM(G51-G50)</f>
        <v>0</v>
      </c>
      <c r="H52" s="219">
        <v>0</v>
      </c>
      <c r="I52" s="218">
        <f>SUM(I51-I50)</f>
        <v>-704002172</v>
      </c>
    </row>
    <row r="53" spans="1:9" ht="27" customHeight="1" x14ac:dyDescent="0.15">
      <c r="A53" s="527" t="s">
        <v>266</v>
      </c>
      <c r="B53" s="528"/>
      <c r="C53" s="527" t="s">
        <v>102</v>
      </c>
      <c r="D53" s="214"/>
      <c r="E53" s="214" t="s">
        <v>87</v>
      </c>
      <c r="F53" s="389">
        <v>381000</v>
      </c>
      <c r="G53" s="215">
        <v>0</v>
      </c>
      <c r="H53" s="213">
        <v>0</v>
      </c>
      <c r="I53" s="213">
        <f t="shared" ref="I53:I58" si="3">SUM(F53:H53)</f>
        <v>381000</v>
      </c>
    </row>
    <row r="54" spans="1:9" ht="27" customHeight="1" x14ac:dyDescent="0.15">
      <c r="A54" s="528"/>
      <c r="B54" s="528"/>
      <c r="C54" s="528"/>
      <c r="D54" s="214"/>
      <c r="E54" s="214" t="s">
        <v>88</v>
      </c>
      <c r="F54" s="389">
        <v>657530</v>
      </c>
      <c r="G54" s="215">
        <v>0</v>
      </c>
      <c r="H54" s="213">
        <v>0</v>
      </c>
      <c r="I54" s="213">
        <f t="shared" si="3"/>
        <v>657530</v>
      </c>
    </row>
    <row r="55" spans="1:9" ht="27" customHeight="1" x14ac:dyDescent="0.15">
      <c r="A55" s="528"/>
      <c r="B55" s="528"/>
      <c r="C55" s="529"/>
      <c r="D55" s="214"/>
      <c r="E55" s="214" t="s">
        <v>89</v>
      </c>
      <c r="F55" s="386">
        <f>F53-F54</f>
        <v>-276530</v>
      </c>
      <c r="G55" s="215">
        <f>SUM(G54-G53)</f>
        <v>0</v>
      </c>
      <c r="H55" s="213">
        <v>0</v>
      </c>
      <c r="I55" s="213">
        <f t="shared" si="3"/>
        <v>-276530</v>
      </c>
    </row>
    <row r="56" spans="1:9" ht="27" customHeight="1" x14ac:dyDescent="0.15">
      <c r="A56" s="528"/>
      <c r="B56" s="528" t="s">
        <v>272</v>
      </c>
      <c r="C56" s="527" t="s">
        <v>213</v>
      </c>
      <c r="D56" s="214"/>
      <c r="E56" s="214" t="s">
        <v>87</v>
      </c>
      <c r="F56" s="389">
        <v>0</v>
      </c>
      <c r="G56" s="215">
        <v>0</v>
      </c>
      <c r="H56" s="213">
        <v>0</v>
      </c>
      <c r="I56" s="213">
        <f t="shared" si="3"/>
        <v>0</v>
      </c>
    </row>
    <row r="57" spans="1:9" ht="27" customHeight="1" x14ac:dyDescent="0.15">
      <c r="A57" s="528"/>
      <c r="B57" s="528"/>
      <c r="C57" s="528"/>
      <c r="D57" s="214"/>
      <c r="E57" s="214" t="s">
        <v>88</v>
      </c>
      <c r="F57" s="389">
        <v>0</v>
      </c>
      <c r="G57" s="215">
        <v>0</v>
      </c>
      <c r="H57" s="213">
        <v>0</v>
      </c>
      <c r="I57" s="213">
        <f t="shared" si="3"/>
        <v>0</v>
      </c>
    </row>
    <row r="58" spans="1:9" ht="27" customHeight="1" x14ac:dyDescent="0.15">
      <c r="A58" s="528"/>
      <c r="B58" s="528"/>
      <c r="C58" s="528"/>
      <c r="D58" s="214"/>
      <c r="E58" s="214" t="s">
        <v>89</v>
      </c>
      <c r="F58" s="386">
        <f>F56-F57</f>
        <v>0</v>
      </c>
      <c r="G58" s="215">
        <f>SUM(G57-G56)</f>
        <v>0</v>
      </c>
      <c r="H58" s="213">
        <v>0</v>
      </c>
      <c r="I58" s="213">
        <f t="shared" si="3"/>
        <v>0</v>
      </c>
    </row>
    <row r="59" spans="1:9" ht="27" customHeight="1" x14ac:dyDescent="0.15">
      <c r="A59" s="528"/>
      <c r="B59" s="547"/>
      <c r="C59" s="221"/>
      <c r="D59" s="217"/>
      <c r="E59" s="217" t="s">
        <v>87</v>
      </c>
      <c r="F59" s="390">
        <f>F53+F56</f>
        <v>381000</v>
      </c>
      <c r="G59" s="218"/>
      <c r="H59" s="219">
        <v>0</v>
      </c>
      <c r="I59" s="218">
        <f>SUM(F59:H59)</f>
        <v>381000</v>
      </c>
    </row>
    <row r="60" spans="1:9" ht="27" customHeight="1" x14ac:dyDescent="0.15">
      <c r="A60" s="528"/>
      <c r="B60" s="547"/>
      <c r="C60" s="11" t="s">
        <v>196</v>
      </c>
      <c r="D60" s="217"/>
      <c r="E60" s="217" t="s">
        <v>88</v>
      </c>
      <c r="F60" s="390">
        <f>F57+F54</f>
        <v>657530</v>
      </c>
      <c r="G60" s="218"/>
      <c r="H60" s="219">
        <v>0</v>
      </c>
      <c r="I60" s="218">
        <f>SUM(F60:H60)</f>
        <v>657530</v>
      </c>
    </row>
    <row r="61" spans="1:9" ht="27" customHeight="1" x14ac:dyDescent="0.15">
      <c r="A61" s="528"/>
      <c r="B61" s="548"/>
      <c r="C61" s="222"/>
      <c r="D61" s="217"/>
      <c r="E61" s="217" t="s">
        <v>89</v>
      </c>
      <c r="F61" s="388">
        <f>F59-F60</f>
        <v>-276530</v>
      </c>
      <c r="G61" s="218"/>
      <c r="H61" s="219">
        <v>0</v>
      </c>
      <c r="I61" s="218">
        <f>SUM(I60-I59)</f>
        <v>276530</v>
      </c>
    </row>
    <row r="62" spans="1:9" ht="27" customHeight="1" x14ac:dyDescent="0.15">
      <c r="A62" s="528"/>
      <c r="B62" s="556" t="s">
        <v>197</v>
      </c>
      <c r="C62" s="540"/>
      <c r="D62" s="217"/>
      <c r="E62" s="217" t="s">
        <v>87</v>
      </c>
      <c r="F62" s="390">
        <f>F53+F56</f>
        <v>381000</v>
      </c>
      <c r="G62" s="218"/>
      <c r="H62" s="219">
        <v>0</v>
      </c>
      <c r="I62" s="218">
        <f>SUM(F62:H62)</f>
        <v>381000</v>
      </c>
    </row>
    <row r="63" spans="1:9" ht="27" customHeight="1" x14ac:dyDescent="0.15">
      <c r="A63" s="528"/>
      <c r="B63" s="541"/>
      <c r="C63" s="542"/>
      <c r="D63" s="217"/>
      <c r="E63" s="217" t="s">
        <v>88</v>
      </c>
      <c r="F63" s="388">
        <f>F54+F57</f>
        <v>657530</v>
      </c>
      <c r="G63" s="218"/>
      <c r="H63" s="219">
        <v>0</v>
      </c>
      <c r="I63" s="218">
        <f>SUM(F63:H63)</f>
        <v>657530</v>
      </c>
    </row>
    <row r="64" spans="1:9" ht="27" customHeight="1" x14ac:dyDescent="0.15">
      <c r="A64" s="529"/>
      <c r="B64" s="543"/>
      <c r="C64" s="544"/>
      <c r="D64" s="217"/>
      <c r="E64" s="217" t="s">
        <v>89</v>
      </c>
      <c r="F64" s="388">
        <f>F62-F63</f>
        <v>-276530</v>
      </c>
      <c r="G64" s="218"/>
      <c r="H64" s="219">
        <v>0</v>
      </c>
      <c r="I64" s="218">
        <f>SUM(I63-I62)</f>
        <v>276530</v>
      </c>
    </row>
    <row r="65" spans="1:9" ht="27" customHeight="1" x14ac:dyDescent="0.15">
      <c r="A65" s="527" t="s">
        <v>103</v>
      </c>
      <c r="B65" s="527" t="s">
        <v>103</v>
      </c>
      <c r="C65" s="527" t="s">
        <v>221</v>
      </c>
      <c r="D65" s="214"/>
      <c r="E65" s="214" t="s">
        <v>87</v>
      </c>
      <c r="F65" s="386">
        <v>8900000</v>
      </c>
      <c r="G65" s="215">
        <v>0</v>
      </c>
      <c r="H65" s="213">
        <v>0</v>
      </c>
      <c r="I65" s="213">
        <f t="shared" ref="I65:I73" si="4">SUM(F65:H65)</f>
        <v>8900000</v>
      </c>
    </row>
    <row r="66" spans="1:9" ht="27" customHeight="1" x14ac:dyDescent="0.15">
      <c r="A66" s="528"/>
      <c r="B66" s="528"/>
      <c r="C66" s="528"/>
      <c r="D66" s="214"/>
      <c r="E66" s="214" t="s">
        <v>88</v>
      </c>
      <c r="F66" s="386">
        <v>8048950</v>
      </c>
      <c r="G66" s="215">
        <v>0</v>
      </c>
      <c r="H66" s="213">
        <v>0</v>
      </c>
      <c r="I66" s="213">
        <f t="shared" si="4"/>
        <v>8048950</v>
      </c>
    </row>
    <row r="67" spans="1:9" ht="27" customHeight="1" x14ac:dyDescent="0.15">
      <c r="A67" s="528"/>
      <c r="B67" s="528"/>
      <c r="C67" s="529"/>
      <c r="D67" s="214"/>
      <c r="E67" s="214" t="s">
        <v>89</v>
      </c>
      <c r="F67" s="386">
        <f>F65-F66</f>
        <v>851050</v>
      </c>
      <c r="G67" s="215">
        <f>SUM(G66-G65)</f>
        <v>0</v>
      </c>
      <c r="H67" s="213">
        <v>0</v>
      </c>
      <c r="I67" s="213">
        <f t="shared" si="4"/>
        <v>851050</v>
      </c>
    </row>
    <row r="68" spans="1:9" ht="27" customHeight="1" x14ac:dyDescent="0.15">
      <c r="A68" s="528"/>
      <c r="B68" s="528"/>
      <c r="C68" s="527" t="s">
        <v>234</v>
      </c>
      <c r="D68" s="214"/>
      <c r="E68" s="214" t="s">
        <v>87</v>
      </c>
      <c r="F68" s="386">
        <v>8180000</v>
      </c>
      <c r="G68" s="215">
        <v>0</v>
      </c>
      <c r="H68" s="213">
        <v>0</v>
      </c>
      <c r="I68" s="213">
        <f t="shared" si="4"/>
        <v>8180000</v>
      </c>
    </row>
    <row r="69" spans="1:9" ht="27" customHeight="1" x14ac:dyDescent="0.15">
      <c r="A69" s="528"/>
      <c r="B69" s="528"/>
      <c r="C69" s="528"/>
      <c r="D69" s="214"/>
      <c r="E69" s="214" t="s">
        <v>88</v>
      </c>
      <c r="F69" s="386">
        <v>9728181</v>
      </c>
      <c r="G69" s="215">
        <v>0</v>
      </c>
      <c r="H69" s="213">
        <v>0</v>
      </c>
      <c r="I69" s="213">
        <f t="shared" si="4"/>
        <v>9728181</v>
      </c>
    </row>
    <row r="70" spans="1:9" ht="27" customHeight="1" x14ac:dyDescent="0.15">
      <c r="A70" s="528"/>
      <c r="B70" s="528"/>
      <c r="C70" s="529"/>
      <c r="D70" s="214"/>
      <c r="E70" s="214" t="s">
        <v>89</v>
      </c>
      <c r="F70" s="386">
        <f>F68-F69</f>
        <v>-1548181</v>
      </c>
      <c r="G70" s="215">
        <f>SUM(G69-G68)</f>
        <v>0</v>
      </c>
      <c r="H70" s="213">
        <v>0</v>
      </c>
      <c r="I70" s="213">
        <f t="shared" si="4"/>
        <v>-1548181</v>
      </c>
    </row>
    <row r="71" spans="1:9" ht="27" customHeight="1" x14ac:dyDescent="0.15">
      <c r="A71" s="528"/>
      <c r="B71" s="528"/>
      <c r="C71" s="527" t="s">
        <v>235</v>
      </c>
      <c r="D71" s="214"/>
      <c r="E71" s="214" t="s">
        <v>87</v>
      </c>
      <c r="F71" s="386">
        <v>680000</v>
      </c>
      <c r="G71" s="215">
        <v>0</v>
      </c>
      <c r="H71" s="213">
        <v>0</v>
      </c>
      <c r="I71" s="213">
        <f t="shared" si="4"/>
        <v>680000</v>
      </c>
    </row>
    <row r="72" spans="1:9" ht="27" customHeight="1" x14ac:dyDescent="0.15">
      <c r="A72" s="528"/>
      <c r="B72" s="528"/>
      <c r="C72" s="528"/>
      <c r="D72" s="214"/>
      <c r="E72" s="383" t="s">
        <v>88</v>
      </c>
      <c r="F72" s="386"/>
      <c r="G72" s="215">
        <v>0</v>
      </c>
      <c r="H72" s="213">
        <v>0</v>
      </c>
      <c r="I72" s="213">
        <f t="shared" si="4"/>
        <v>0</v>
      </c>
    </row>
    <row r="73" spans="1:9" ht="27" customHeight="1" x14ac:dyDescent="0.15">
      <c r="A73" s="528"/>
      <c r="B73" s="528"/>
      <c r="C73" s="528"/>
      <c r="D73" s="392"/>
      <c r="E73" s="400" t="s">
        <v>89</v>
      </c>
      <c r="F73" s="386">
        <f>F71-F72</f>
        <v>680000</v>
      </c>
      <c r="G73" s="401">
        <v>0</v>
      </c>
      <c r="H73" s="393">
        <v>0</v>
      </c>
      <c r="I73" s="393">
        <f t="shared" si="4"/>
        <v>680000</v>
      </c>
    </row>
    <row r="74" spans="1:9" ht="27" customHeight="1" x14ac:dyDescent="0.15">
      <c r="A74" s="528"/>
      <c r="B74" s="528"/>
      <c r="C74" s="221"/>
      <c r="D74" s="399"/>
      <c r="E74" s="402" t="s">
        <v>87</v>
      </c>
      <c r="F74" s="403">
        <f>F65+F68+F71</f>
        <v>17760000</v>
      </c>
      <c r="G74" s="404"/>
      <c r="H74" s="404">
        <v>0</v>
      </c>
      <c r="I74" s="404">
        <f>SUM(F74:H74)</f>
        <v>17760000</v>
      </c>
    </row>
    <row r="75" spans="1:9" ht="27" customHeight="1" x14ac:dyDescent="0.15">
      <c r="A75" s="528"/>
      <c r="B75" s="528"/>
      <c r="C75" s="11" t="s">
        <v>196</v>
      </c>
      <c r="D75" s="399"/>
      <c r="E75" s="402" t="s">
        <v>88</v>
      </c>
      <c r="F75" s="403">
        <f>F66+F69+F72</f>
        <v>17777131</v>
      </c>
      <c r="G75" s="404"/>
      <c r="H75" s="404">
        <v>0</v>
      </c>
      <c r="I75" s="404">
        <f>SUM(F75:H75)</f>
        <v>17777131</v>
      </c>
    </row>
    <row r="76" spans="1:9" ht="27" customHeight="1" x14ac:dyDescent="0.15">
      <c r="A76" s="528"/>
      <c r="B76" s="529"/>
      <c r="C76" s="222"/>
      <c r="D76" s="399"/>
      <c r="E76" s="402" t="s">
        <v>89</v>
      </c>
      <c r="F76" s="388">
        <f>F74-F75</f>
        <v>-17131</v>
      </c>
      <c r="G76" s="404"/>
      <c r="H76" s="404">
        <v>0</v>
      </c>
      <c r="I76" s="404">
        <f>SUM(I75-I74)</f>
        <v>17131</v>
      </c>
    </row>
    <row r="77" spans="1:9" ht="27" customHeight="1" x14ac:dyDescent="0.15">
      <c r="A77" s="528"/>
      <c r="B77" s="539" t="s">
        <v>197</v>
      </c>
      <c r="C77" s="540"/>
      <c r="D77" s="399"/>
      <c r="E77" s="402" t="s">
        <v>87</v>
      </c>
      <c r="F77" s="403">
        <f>F74</f>
        <v>17760000</v>
      </c>
      <c r="G77" s="404"/>
      <c r="H77" s="404">
        <v>0</v>
      </c>
      <c r="I77" s="404">
        <f>SUM(F77:H77)</f>
        <v>17760000</v>
      </c>
    </row>
    <row r="78" spans="1:9" ht="27" customHeight="1" x14ac:dyDescent="0.15">
      <c r="A78" s="528"/>
      <c r="B78" s="541"/>
      <c r="C78" s="542"/>
      <c r="D78" s="399"/>
      <c r="E78" s="402" t="s">
        <v>88</v>
      </c>
      <c r="F78" s="403">
        <f>F75</f>
        <v>17777131</v>
      </c>
      <c r="G78" s="404"/>
      <c r="H78" s="404">
        <v>0</v>
      </c>
      <c r="I78" s="404">
        <f>SUM(F78:H78)</f>
        <v>17777131</v>
      </c>
    </row>
    <row r="79" spans="1:9" ht="27" customHeight="1" x14ac:dyDescent="0.15">
      <c r="A79" s="529"/>
      <c r="B79" s="543"/>
      <c r="C79" s="544"/>
      <c r="D79" s="399"/>
      <c r="E79" s="402" t="s">
        <v>89</v>
      </c>
      <c r="F79" s="388">
        <f>F77-F78</f>
        <v>-17131</v>
      </c>
      <c r="G79" s="404"/>
      <c r="H79" s="404">
        <v>0</v>
      </c>
      <c r="I79" s="404">
        <f>SUM(I78-I77)</f>
        <v>17131</v>
      </c>
    </row>
    <row r="80" spans="1:9" ht="27" customHeight="1" x14ac:dyDescent="0.15">
      <c r="A80" s="527" t="s">
        <v>104</v>
      </c>
      <c r="B80" s="527" t="s">
        <v>104</v>
      </c>
      <c r="C80" s="527" t="s">
        <v>105</v>
      </c>
      <c r="D80" s="214"/>
      <c r="E80" s="214" t="s">
        <v>87</v>
      </c>
      <c r="F80" s="386">
        <v>372400</v>
      </c>
      <c r="G80" s="215">
        <v>0</v>
      </c>
      <c r="H80" s="215">
        <v>0</v>
      </c>
      <c r="I80" s="215">
        <f t="shared" ref="I80:I82" si="5">SUM(F80:H80)</f>
        <v>372400</v>
      </c>
    </row>
    <row r="81" spans="1:9" ht="27" customHeight="1" x14ac:dyDescent="0.15">
      <c r="A81" s="528"/>
      <c r="B81" s="528"/>
      <c r="C81" s="528"/>
      <c r="D81" s="214"/>
      <c r="E81" s="214" t="s">
        <v>88</v>
      </c>
      <c r="F81" s="386"/>
      <c r="G81" s="215">
        <v>0</v>
      </c>
      <c r="H81" s="213">
        <v>0</v>
      </c>
      <c r="I81" s="213">
        <f t="shared" si="5"/>
        <v>0</v>
      </c>
    </row>
    <row r="82" spans="1:9" ht="27" customHeight="1" x14ac:dyDescent="0.15">
      <c r="A82" s="528"/>
      <c r="B82" s="528"/>
      <c r="C82" s="529"/>
      <c r="D82" s="214"/>
      <c r="E82" s="214" t="s">
        <v>89</v>
      </c>
      <c r="F82" s="386">
        <f>F80-F81</f>
        <v>372400</v>
      </c>
      <c r="G82" s="215">
        <f>SUM(G81-G80)</f>
        <v>0</v>
      </c>
      <c r="H82" s="213">
        <v>0</v>
      </c>
      <c r="I82" s="213">
        <f t="shared" si="5"/>
        <v>372400</v>
      </c>
    </row>
    <row r="83" spans="1:9" ht="27" customHeight="1" x14ac:dyDescent="0.15">
      <c r="A83" s="528"/>
      <c r="B83" s="528"/>
      <c r="C83" s="527" t="s">
        <v>255</v>
      </c>
      <c r="D83" s="445"/>
      <c r="E83" s="445" t="s">
        <v>87</v>
      </c>
      <c r="F83" s="386">
        <v>7200000</v>
      </c>
      <c r="G83" s="215"/>
      <c r="H83" s="213"/>
      <c r="I83" s="215"/>
    </row>
    <row r="84" spans="1:9" ht="27" customHeight="1" x14ac:dyDescent="0.15">
      <c r="A84" s="528"/>
      <c r="B84" s="528"/>
      <c r="C84" s="528"/>
      <c r="D84" s="445"/>
      <c r="E84" s="445" t="s">
        <v>88</v>
      </c>
      <c r="F84" s="386">
        <v>1181680</v>
      </c>
      <c r="G84" s="215"/>
      <c r="H84" s="213"/>
      <c r="I84" s="215"/>
    </row>
    <row r="85" spans="1:9" ht="27" customHeight="1" x14ac:dyDescent="0.15">
      <c r="A85" s="528"/>
      <c r="B85" s="528"/>
      <c r="C85" s="529"/>
      <c r="D85" s="445"/>
      <c r="E85" s="445" t="s">
        <v>89</v>
      </c>
      <c r="F85" s="386">
        <f>F83-F84</f>
        <v>6018320</v>
      </c>
      <c r="G85" s="215"/>
      <c r="H85" s="213"/>
      <c r="I85" s="215"/>
    </row>
    <row r="86" spans="1:9" ht="27" customHeight="1" x14ac:dyDescent="0.15">
      <c r="A86" s="528"/>
      <c r="B86" s="528"/>
      <c r="C86" s="221"/>
      <c r="D86" s="217"/>
      <c r="E86" s="217" t="s">
        <v>87</v>
      </c>
      <c r="F86" s="390">
        <f>F80+F83</f>
        <v>7572400</v>
      </c>
      <c r="G86" s="218">
        <f>G80</f>
        <v>0</v>
      </c>
      <c r="H86" s="219">
        <v>0</v>
      </c>
      <c r="I86" s="218">
        <f>SUM(F86:H86)</f>
        <v>7572400</v>
      </c>
    </row>
    <row r="87" spans="1:9" ht="27" customHeight="1" x14ac:dyDescent="0.15">
      <c r="A87" s="528"/>
      <c r="B87" s="528"/>
      <c r="C87" s="11" t="s">
        <v>196</v>
      </c>
      <c r="D87" s="217"/>
      <c r="E87" s="217" t="s">
        <v>88</v>
      </c>
      <c r="F87" s="390">
        <f>F81+F84</f>
        <v>1181680</v>
      </c>
      <c r="G87" s="218">
        <f>G81</f>
        <v>0</v>
      </c>
      <c r="H87" s="219">
        <v>0</v>
      </c>
      <c r="I87" s="218">
        <f t="shared" ref="I87:I91" si="6">SUM(F87:H87)</f>
        <v>1181680</v>
      </c>
    </row>
    <row r="88" spans="1:9" ht="27" customHeight="1" x14ac:dyDescent="0.15">
      <c r="A88" s="528"/>
      <c r="B88" s="529"/>
      <c r="C88" s="222"/>
      <c r="D88" s="217"/>
      <c r="E88" s="217" t="s">
        <v>89</v>
      </c>
      <c r="F88" s="388">
        <f>F86-F87</f>
        <v>6390720</v>
      </c>
      <c r="G88" s="218">
        <f>SUM(G87-G86)</f>
        <v>0</v>
      </c>
      <c r="H88" s="219">
        <v>0</v>
      </c>
      <c r="I88" s="218">
        <f t="shared" si="6"/>
        <v>6390720</v>
      </c>
    </row>
    <row r="89" spans="1:9" ht="27" customHeight="1" x14ac:dyDescent="0.15">
      <c r="A89" s="528"/>
      <c r="B89" s="539" t="s">
        <v>198</v>
      </c>
      <c r="C89" s="540"/>
      <c r="D89" s="217"/>
      <c r="E89" s="217" t="s">
        <v>87</v>
      </c>
      <c r="F89" s="390">
        <f>F80+F83</f>
        <v>7572400</v>
      </c>
      <c r="G89" s="218">
        <f>G86</f>
        <v>0</v>
      </c>
      <c r="H89" s="219">
        <v>0</v>
      </c>
      <c r="I89" s="218">
        <f t="shared" si="6"/>
        <v>7572400</v>
      </c>
    </row>
    <row r="90" spans="1:9" ht="27" customHeight="1" x14ac:dyDescent="0.15">
      <c r="A90" s="528"/>
      <c r="B90" s="541"/>
      <c r="C90" s="542"/>
      <c r="D90" s="217"/>
      <c r="E90" s="217" t="s">
        <v>88</v>
      </c>
      <c r="F90" s="390">
        <f>F81+F84</f>
        <v>1181680</v>
      </c>
      <c r="G90" s="218">
        <f>G87</f>
        <v>0</v>
      </c>
      <c r="H90" s="219">
        <v>0</v>
      </c>
      <c r="I90" s="218">
        <f t="shared" si="6"/>
        <v>1181680</v>
      </c>
    </row>
    <row r="91" spans="1:9" ht="27" customHeight="1" x14ac:dyDescent="0.15">
      <c r="A91" s="529"/>
      <c r="B91" s="543"/>
      <c r="C91" s="544"/>
      <c r="D91" s="217"/>
      <c r="E91" s="217" t="s">
        <v>89</v>
      </c>
      <c r="F91" s="388">
        <f>F89-F90</f>
        <v>6390720</v>
      </c>
      <c r="G91" s="218">
        <f>SUM(G90-G89)</f>
        <v>0</v>
      </c>
      <c r="H91" s="219">
        <v>0</v>
      </c>
      <c r="I91" s="218">
        <f t="shared" si="6"/>
        <v>6390720</v>
      </c>
    </row>
    <row r="92" spans="1:9" ht="27" customHeight="1" x14ac:dyDescent="0.15">
      <c r="A92" s="527" t="s">
        <v>152</v>
      </c>
      <c r="B92" s="527" t="s">
        <v>152</v>
      </c>
      <c r="C92" s="527" t="s">
        <v>153</v>
      </c>
      <c r="D92" s="214"/>
      <c r="E92" s="214" t="s">
        <v>87</v>
      </c>
      <c r="F92" s="389"/>
      <c r="G92" s="215">
        <v>0</v>
      </c>
      <c r="H92" s="213">
        <v>0</v>
      </c>
      <c r="I92" s="213">
        <f t="shared" ref="I92:I94" si="7">SUM(F92:H92)</f>
        <v>0</v>
      </c>
    </row>
    <row r="93" spans="1:9" ht="27" customHeight="1" x14ac:dyDescent="0.15">
      <c r="A93" s="528"/>
      <c r="B93" s="528"/>
      <c r="C93" s="528"/>
      <c r="D93" s="214"/>
      <c r="E93" s="214" t="s">
        <v>88</v>
      </c>
      <c r="F93" s="389">
        <v>232151142</v>
      </c>
      <c r="G93" s="215">
        <v>0</v>
      </c>
      <c r="H93" s="213">
        <v>0</v>
      </c>
      <c r="I93" s="213">
        <f t="shared" si="7"/>
        <v>232151142</v>
      </c>
    </row>
    <row r="94" spans="1:9" ht="27" customHeight="1" x14ac:dyDescent="0.15">
      <c r="A94" s="528"/>
      <c r="B94" s="528"/>
      <c r="C94" s="529"/>
      <c r="D94" s="214"/>
      <c r="E94" s="214" t="s">
        <v>89</v>
      </c>
      <c r="F94" s="386">
        <f>F92-F93</f>
        <v>-232151142</v>
      </c>
      <c r="G94" s="215">
        <f>SUM(G93-G92)</f>
        <v>0</v>
      </c>
      <c r="H94" s="213">
        <v>0</v>
      </c>
      <c r="I94" s="213">
        <f t="shared" si="7"/>
        <v>-232151142</v>
      </c>
    </row>
    <row r="95" spans="1:9" ht="27" customHeight="1" x14ac:dyDescent="0.15">
      <c r="A95" s="528"/>
      <c r="B95" s="528"/>
      <c r="C95" s="221"/>
      <c r="D95" s="217"/>
      <c r="E95" s="217" t="s">
        <v>87</v>
      </c>
      <c r="F95" s="390">
        <f>F92</f>
        <v>0</v>
      </c>
      <c r="G95" s="218">
        <v>0</v>
      </c>
      <c r="H95" s="219">
        <v>0</v>
      </c>
      <c r="I95" s="218">
        <f>SUM(F95:H95)</f>
        <v>0</v>
      </c>
    </row>
    <row r="96" spans="1:9" ht="27" customHeight="1" x14ac:dyDescent="0.15">
      <c r="A96" s="528"/>
      <c r="B96" s="528"/>
      <c r="C96" s="11" t="s">
        <v>196</v>
      </c>
      <c r="D96" s="217"/>
      <c r="E96" s="217" t="s">
        <v>88</v>
      </c>
      <c r="F96" s="390">
        <f>F93</f>
        <v>232151142</v>
      </c>
      <c r="G96" s="218">
        <f>G93</f>
        <v>0</v>
      </c>
      <c r="H96" s="219">
        <v>0</v>
      </c>
      <c r="I96" s="218">
        <f t="shared" ref="I96:I103" si="8">SUM(F96:H96)</f>
        <v>232151142</v>
      </c>
    </row>
    <row r="97" spans="1:9" ht="27" customHeight="1" x14ac:dyDescent="0.15">
      <c r="A97" s="528"/>
      <c r="B97" s="529"/>
      <c r="C97" s="222"/>
      <c r="D97" s="217"/>
      <c r="E97" s="217" t="s">
        <v>89</v>
      </c>
      <c r="F97" s="388">
        <f>F95-F96</f>
        <v>-232151142</v>
      </c>
      <c r="G97" s="218">
        <f>SUM(G96-G95)</f>
        <v>0</v>
      </c>
      <c r="H97" s="219">
        <v>0</v>
      </c>
      <c r="I97" s="218">
        <f t="shared" si="8"/>
        <v>-232151142</v>
      </c>
    </row>
    <row r="98" spans="1:9" ht="27" customHeight="1" x14ac:dyDescent="0.15">
      <c r="A98" s="528"/>
      <c r="B98" s="539" t="s">
        <v>197</v>
      </c>
      <c r="C98" s="540"/>
      <c r="D98" s="217"/>
      <c r="E98" s="217" t="s">
        <v>87</v>
      </c>
      <c r="F98" s="390">
        <f>F92</f>
        <v>0</v>
      </c>
      <c r="G98" s="218">
        <f>G95</f>
        <v>0</v>
      </c>
      <c r="H98" s="219">
        <v>0</v>
      </c>
      <c r="I98" s="218">
        <f t="shared" si="8"/>
        <v>0</v>
      </c>
    </row>
    <row r="99" spans="1:9" ht="27" customHeight="1" x14ac:dyDescent="0.15">
      <c r="A99" s="528"/>
      <c r="B99" s="541"/>
      <c r="C99" s="542"/>
      <c r="D99" s="217"/>
      <c r="E99" s="217" t="s">
        <v>88</v>
      </c>
      <c r="F99" s="390">
        <f>F93</f>
        <v>232151142</v>
      </c>
      <c r="G99" s="218">
        <f>G96</f>
        <v>0</v>
      </c>
      <c r="H99" s="219">
        <v>0</v>
      </c>
      <c r="I99" s="218">
        <f t="shared" si="8"/>
        <v>232151142</v>
      </c>
    </row>
    <row r="100" spans="1:9" ht="27" customHeight="1" x14ac:dyDescent="0.15">
      <c r="A100" s="529"/>
      <c r="B100" s="543"/>
      <c r="C100" s="544"/>
      <c r="D100" s="217"/>
      <c r="E100" s="217" t="s">
        <v>89</v>
      </c>
      <c r="F100" s="388">
        <f>F98-F99</f>
        <v>-232151142</v>
      </c>
      <c r="G100" s="218">
        <f>SUM(G99-G98)</f>
        <v>0</v>
      </c>
      <c r="H100" s="219">
        <v>0</v>
      </c>
      <c r="I100" s="218">
        <f t="shared" si="8"/>
        <v>-232151142</v>
      </c>
    </row>
    <row r="101" spans="1:9" ht="27" customHeight="1" x14ac:dyDescent="0.15">
      <c r="A101" s="530" t="s">
        <v>91</v>
      </c>
      <c r="B101" s="531"/>
      <c r="C101" s="531"/>
      <c r="D101" s="532"/>
      <c r="E101" s="411" t="s">
        <v>87</v>
      </c>
      <c r="F101" s="390">
        <f>F50+F62+F77+F89+F98</f>
        <v>5021687080</v>
      </c>
      <c r="G101" s="412"/>
      <c r="H101" s="219">
        <v>0</v>
      </c>
      <c r="I101" s="218">
        <f t="shared" si="8"/>
        <v>5021687080</v>
      </c>
    </row>
    <row r="102" spans="1:9" ht="27" customHeight="1" x14ac:dyDescent="0.15">
      <c r="A102" s="533"/>
      <c r="B102" s="534"/>
      <c r="C102" s="534"/>
      <c r="D102" s="535"/>
      <c r="E102" s="413" t="s">
        <v>88</v>
      </c>
      <c r="F102" s="390">
        <f>F51+F63+F78+F90+F99</f>
        <v>4543738991</v>
      </c>
      <c r="G102" s="412"/>
      <c r="H102" s="219">
        <v>0</v>
      </c>
      <c r="I102" s="218">
        <f t="shared" si="8"/>
        <v>4543738991</v>
      </c>
    </row>
    <row r="103" spans="1:9" ht="27" customHeight="1" x14ac:dyDescent="0.15">
      <c r="A103" s="536"/>
      <c r="B103" s="537"/>
      <c r="C103" s="537"/>
      <c r="D103" s="538"/>
      <c r="E103" s="413" t="s">
        <v>89</v>
      </c>
      <c r="F103" s="388">
        <f>F101-F102</f>
        <v>477948089</v>
      </c>
      <c r="G103" s="414"/>
      <c r="H103" s="219">
        <v>0</v>
      </c>
      <c r="I103" s="218">
        <f t="shared" si="8"/>
        <v>477948089</v>
      </c>
    </row>
    <row r="105" spans="1:9" x14ac:dyDescent="0.15">
      <c r="G105" s="224"/>
    </row>
  </sheetData>
  <mergeCells count="48">
    <mergeCell ref="A53:A64"/>
    <mergeCell ref="B92:B97"/>
    <mergeCell ref="A92:A100"/>
    <mergeCell ref="B5:B19"/>
    <mergeCell ref="B29:B46"/>
    <mergeCell ref="A5:A52"/>
    <mergeCell ref="C83:C85"/>
    <mergeCell ref="B47:B49"/>
    <mergeCell ref="B50:C52"/>
    <mergeCell ref="B56:B58"/>
    <mergeCell ref="C56:C58"/>
    <mergeCell ref="C23:C25"/>
    <mergeCell ref="C11:C13"/>
    <mergeCell ref="C20:C22"/>
    <mergeCell ref="C41:C43"/>
    <mergeCell ref="C38:C40"/>
    <mergeCell ref="B20:B28"/>
    <mergeCell ref="B59:B61"/>
    <mergeCell ref="B62:C64"/>
    <mergeCell ref="A1:J1"/>
    <mergeCell ref="B53:B55"/>
    <mergeCell ref="C53:C55"/>
    <mergeCell ref="I3:I4"/>
    <mergeCell ref="C5:C7"/>
    <mergeCell ref="C8:C10"/>
    <mergeCell ref="A3:D3"/>
    <mergeCell ref="C44:C46"/>
    <mergeCell ref="C32:C34"/>
    <mergeCell ref="C29:C31"/>
    <mergeCell ref="E3:E4"/>
    <mergeCell ref="G3:G4"/>
    <mergeCell ref="F3:F4"/>
    <mergeCell ref="H3:H4"/>
    <mergeCell ref="C35:C37"/>
    <mergeCell ref="C14:C16"/>
    <mergeCell ref="C65:C67"/>
    <mergeCell ref="C68:C70"/>
    <mergeCell ref="A65:A79"/>
    <mergeCell ref="B65:B76"/>
    <mergeCell ref="A101:D103"/>
    <mergeCell ref="C80:C82"/>
    <mergeCell ref="C71:C73"/>
    <mergeCell ref="C92:C94"/>
    <mergeCell ref="B77:C79"/>
    <mergeCell ref="B89:C91"/>
    <mergeCell ref="B98:C100"/>
    <mergeCell ref="A80:A91"/>
    <mergeCell ref="B80:B8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fitToHeight="0" orientation="portrait" horizontalDpi="4294967293" verticalDpi="4294967293" r:id="rId1"/>
  <rowBreaks count="2" manualBreakCount="2">
    <brk id="28" max="8" man="1"/>
    <brk id="63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H13"/>
  <sheetViews>
    <sheetView zoomScaleNormal="100" workbookViewId="0">
      <selection activeCell="E16" sqref="E16"/>
    </sheetView>
  </sheetViews>
  <sheetFormatPr defaultColWidth="8.88671875" defaultRowHeight="13.5" x14ac:dyDescent="0.15"/>
  <cols>
    <col min="1" max="1" width="12.88671875" style="61" customWidth="1"/>
    <col min="2" max="2" width="20.5546875" style="61" customWidth="1"/>
    <col min="3" max="3" width="14.109375" style="61" customWidth="1"/>
    <col min="4" max="4" width="19.88671875" style="195" customWidth="1"/>
    <col min="5" max="5" width="15.44140625" style="61" customWidth="1"/>
    <col min="6" max="6" width="16.33203125" style="61" customWidth="1"/>
    <col min="7" max="7" width="8.88671875" style="195"/>
    <col min="8" max="8" width="27.33203125" style="61" customWidth="1"/>
    <col min="9" max="16384" width="8.88671875" style="61"/>
  </cols>
  <sheetData>
    <row r="1" spans="1:8" ht="32.25" customHeight="1" x14ac:dyDescent="0.15">
      <c r="A1" s="194" t="s">
        <v>158</v>
      </c>
    </row>
    <row r="2" spans="1:8" ht="30" customHeight="1" thickBot="1" x14ac:dyDescent="0.2">
      <c r="A2" s="196" t="s">
        <v>159</v>
      </c>
      <c r="H2" s="382" t="s">
        <v>218</v>
      </c>
    </row>
    <row r="3" spans="1:8" s="195" customFormat="1" ht="33.75" customHeight="1" x14ac:dyDescent="0.15">
      <c r="A3" s="197" t="s">
        <v>62</v>
      </c>
      <c r="B3" s="198" t="s">
        <v>63</v>
      </c>
      <c r="C3" s="62" t="s">
        <v>64</v>
      </c>
      <c r="D3" s="62" t="s">
        <v>65</v>
      </c>
      <c r="E3" s="199" t="s">
        <v>273</v>
      </c>
      <c r="F3" s="199" t="s">
        <v>278</v>
      </c>
      <c r="G3" s="62" t="s">
        <v>66</v>
      </c>
      <c r="H3" s="63" t="s">
        <v>67</v>
      </c>
    </row>
    <row r="4" spans="1:8" ht="30" customHeight="1" x14ac:dyDescent="0.15">
      <c r="A4" s="557" t="s">
        <v>106</v>
      </c>
      <c r="B4" s="452" t="s">
        <v>106</v>
      </c>
      <c r="C4" s="380" t="s">
        <v>223</v>
      </c>
      <c r="D4" s="200" t="s">
        <v>224</v>
      </c>
      <c r="E4" s="201">
        <v>242446329</v>
      </c>
      <c r="F4" s="201">
        <v>232151142</v>
      </c>
      <c r="G4" s="200" t="s">
        <v>68</v>
      </c>
      <c r="H4" s="202" t="s">
        <v>233</v>
      </c>
    </row>
    <row r="5" spans="1:8" ht="30" customHeight="1" thickBot="1" x14ac:dyDescent="0.2">
      <c r="A5" s="558"/>
      <c r="B5" s="203"/>
      <c r="C5" s="204" t="s">
        <v>69</v>
      </c>
      <c r="D5" s="204"/>
      <c r="E5" s="205">
        <f>SUM(E4:E4)</f>
        <v>242446329</v>
      </c>
      <c r="F5" s="206">
        <f>F4</f>
        <v>232151142</v>
      </c>
      <c r="G5" s="204"/>
      <c r="H5" s="207"/>
    </row>
    <row r="6" spans="1:8" ht="17.25" customHeight="1" x14ac:dyDescent="0.15">
      <c r="F6" s="64"/>
    </row>
    <row r="7" spans="1:8" x14ac:dyDescent="0.15">
      <c r="F7" s="64"/>
    </row>
    <row r="8" spans="1:8" x14ac:dyDescent="0.15">
      <c r="F8" s="64"/>
    </row>
    <row r="9" spans="1:8" x14ac:dyDescent="0.15">
      <c r="F9" s="64"/>
    </row>
    <row r="10" spans="1:8" x14ac:dyDescent="0.15">
      <c r="F10" s="64"/>
    </row>
    <row r="11" spans="1:8" x14ac:dyDescent="0.15">
      <c r="F11" s="64"/>
    </row>
    <row r="12" spans="1:8" x14ac:dyDescent="0.15">
      <c r="F12" s="64"/>
    </row>
    <row r="13" spans="1:8" x14ac:dyDescent="0.15">
      <c r="F13" s="64"/>
    </row>
  </sheetData>
  <mergeCells count="1">
    <mergeCell ref="A4:A5"/>
  </mergeCells>
  <phoneticPr fontId="3" type="noConversion"/>
  <pageMargins left="1.1417322834645669" right="0.23622047244094491" top="0.31496062992125984" bottom="0.35433070866141736" header="0.19685039370078741" footer="0.19685039370078741"/>
  <pageSetup paperSize="9" scale="57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G10"/>
  <sheetViews>
    <sheetView view="pageBreakPreview" topLeftCell="A13" zoomScaleNormal="100" zoomScaleSheetLayoutView="100" workbookViewId="0">
      <selection activeCell="C3" sqref="C3"/>
    </sheetView>
  </sheetViews>
  <sheetFormatPr defaultColWidth="8.88671875" defaultRowHeight="13.5" x14ac:dyDescent="0.15"/>
  <cols>
    <col min="1" max="1" width="12.88671875" style="61" customWidth="1"/>
    <col min="2" max="2" width="20.5546875" style="61" customWidth="1"/>
    <col min="3" max="3" width="14.109375" style="61" customWidth="1"/>
    <col min="4" max="4" width="38.33203125" style="195" customWidth="1"/>
    <col min="5" max="5" width="15.44140625" style="61" customWidth="1"/>
    <col min="6" max="6" width="16.33203125" style="61" customWidth="1"/>
    <col min="7" max="7" width="8.88671875" style="195"/>
    <col min="8" max="8" width="27.33203125" style="61" customWidth="1"/>
    <col min="9" max="16384" width="8.88671875" style="61"/>
  </cols>
  <sheetData>
    <row r="1" spans="1:6" ht="32.25" customHeight="1" x14ac:dyDescent="0.15">
      <c r="A1" s="364" t="s">
        <v>158</v>
      </c>
    </row>
    <row r="2" spans="1:6" ht="30" customHeight="1" x14ac:dyDescent="0.15">
      <c r="A2" s="196" t="s">
        <v>214</v>
      </c>
    </row>
    <row r="3" spans="1:6" ht="40.5" customHeight="1" x14ac:dyDescent="0.15">
      <c r="F3" s="64"/>
    </row>
    <row r="4" spans="1:6" x14ac:dyDescent="0.15">
      <c r="F4" s="64"/>
    </row>
    <row r="5" spans="1:6" x14ac:dyDescent="0.15">
      <c r="F5" s="64"/>
    </row>
    <row r="6" spans="1:6" x14ac:dyDescent="0.15">
      <c r="F6" s="64"/>
    </row>
    <row r="7" spans="1:6" x14ac:dyDescent="0.15">
      <c r="F7" s="64"/>
    </row>
    <row r="8" spans="1:6" x14ac:dyDescent="0.15">
      <c r="F8" s="64"/>
    </row>
    <row r="9" spans="1:6" x14ac:dyDescent="0.15">
      <c r="F9" s="64"/>
    </row>
    <row r="10" spans="1:6" x14ac:dyDescent="0.15">
      <c r="F10" s="64"/>
    </row>
  </sheetData>
  <phoneticPr fontId="3" type="noConversion"/>
  <pageMargins left="1.1417322834645669" right="0.23622047244094491" top="0.31496062992125984" bottom="0.35433070866141736" header="0.19685039370078741" footer="0.19685039370078741"/>
  <pageSetup paperSize="9" scale="88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U5"/>
  <sheetViews>
    <sheetView view="pageBreakPreview" topLeftCell="A22" zoomScaleNormal="100" zoomScaleSheetLayoutView="100" workbookViewId="0">
      <selection activeCell="K48" sqref="K48"/>
    </sheetView>
  </sheetViews>
  <sheetFormatPr defaultRowHeight="13.5" x14ac:dyDescent="0.15"/>
  <cols>
    <col min="1" max="1" width="4.21875" style="64" customWidth="1"/>
    <col min="2" max="2" width="6.6640625" style="64" customWidth="1"/>
    <col min="3" max="5" width="10.5546875" style="64" customWidth="1"/>
    <col min="6" max="6" width="10.6640625" style="64" customWidth="1"/>
    <col min="7" max="8" width="10.21875" style="64" customWidth="1"/>
    <col min="9" max="10" width="10.5546875" style="64" customWidth="1"/>
    <col min="11" max="11" width="11.33203125" style="64" customWidth="1"/>
    <col min="12" max="12" width="11.5546875" style="64" customWidth="1"/>
    <col min="13" max="14" width="10.44140625" style="64" customWidth="1"/>
    <col min="15" max="15" width="11.5546875" style="64" customWidth="1"/>
    <col min="16" max="16" width="2.33203125" style="64" customWidth="1"/>
    <col min="17" max="17" width="3.44140625" style="64" customWidth="1"/>
    <col min="18" max="18" width="2.33203125" style="64" customWidth="1"/>
    <col min="19" max="19" width="14.77734375" style="64" customWidth="1"/>
    <col min="20" max="20" width="11.109375" style="64" bestFit="1" customWidth="1"/>
    <col min="21" max="256" width="8.88671875" style="64"/>
    <col min="257" max="257" width="4.21875" style="64" customWidth="1"/>
    <col min="258" max="258" width="6.6640625" style="64" customWidth="1"/>
    <col min="259" max="261" width="10.5546875" style="64" customWidth="1"/>
    <col min="262" max="262" width="10.6640625" style="64" customWidth="1"/>
    <col min="263" max="264" width="10.21875" style="64" customWidth="1"/>
    <col min="265" max="266" width="10.5546875" style="64" customWidth="1"/>
    <col min="267" max="267" width="11.33203125" style="64" customWidth="1"/>
    <col min="268" max="268" width="11.5546875" style="64" customWidth="1"/>
    <col min="269" max="270" width="10.44140625" style="64" customWidth="1"/>
    <col min="271" max="271" width="11.5546875" style="64" customWidth="1"/>
    <col min="272" max="272" width="2.33203125" style="64" customWidth="1"/>
    <col min="273" max="273" width="3.44140625" style="64" customWidth="1"/>
    <col min="274" max="274" width="2.33203125" style="64" customWidth="1"/>
    <col min="275" max="275" width="14.77734375" style="64" customWidth="1"/>
    <col min="276" max="276" width="11.109375" style="64" bestFit="1" customWidth="1"/>
    <col min="277" max="512" width="8.88671875" style="64"/>
    <col min="513" max="513" width="4.21875" style="64" customWidth="1"/>
    <col min="514" max="514" width="6.6640625" style="64" customWidth="1"/>
    <col min="515" max="517" width="10.5546875" style="64" customWidth="1"/>
    <col min="518" max="518" width="10.6640625" style="64" customWidth="1"/>
    <col min="519" max="520" width="10.21875" style="64" customWidth="1"/>
    <col min="521" max="522" width="10.5546875" style="64" customWidth="1"/>
    <col min="523" max="523" width="11.33203125" style="64" customWidth="1"/>
    <col min="524" max="524" width="11.5546875" style="64" customWidth="1"/>
    <col min="525" max="526" width="10.44140625" style="64" customWidth="1"/>
    <col min="527" max="527" width="11.5546875" style="64" customWidth="1"/>
    <col min="528" max="528" width="2.33203125" style="64" customWidth="1"/>
    <col min="529" max="529" width="3.44140625" style="64" customWidth="1"/>
    <col min="530" max="530" width="2.33203125" style="64" customWidth="1"/>
    <col min="531" max="531" width="14.77734375" style="64" customWidth="1"/>
    <col min="532" max="532" width="11.109375" style="64" bestFit="1" customWidth="1"/>
    <col min="533" max="768" width="8.88671875" style="64"/>
    <col min="769" max="769" width="4.21875" style="64" customWidth="1"/>
    <col min="770" max="770" width="6.6640625" style="64" customWidth="1"/>
    <col min="771" max="773" width="10.5546875" style="64" customWidth="1"/>
    <col min="774" max="774" width="10.6640625" style="64" customWidth="1"/>
    <col min="775" max="776" width="10.21875" style="64" customWidth="1"/>
    <col min="777" max="778" width="10.5546875" style="64" customWidth="1"/>
    <col min="779" max="779" width="11.33203125" style="64" customWidth="1"/>
    <col min="780" max="780" width="11.5546875" style="64" customWidth="1"/>
    <col min="781" max="782" width="10.44140625" style="64" customWidth="1"/>
    <col min="783" max="783" width="11.5546875" style="64" customWidth="1"/>
    <col min="784" max="784" width="2.33203125" style="64" customWidth="1"/>
    <col min="785" max="785" width="3.44140625" style="64" customWidth="1"/>
    <col min="786" max="786" width="2.33203125" style="64" customWidth="1"/>
    <col min="787" max="787" width="14.77734375" style="64" customWidth="1"/>
    <col min="788" max="788" width="11.109375" style="64" bestFit="1" customWidth="1"/>
    <col min="789" max="1024" width="8.88671875" style="64"/>
    <col min="1025" max="1025" width="4.21875" style="64" customWidth="1"/>
    <col min="1026" max="1026" width="6.6640625" style="64" customWidth="1"/>
    <col min="1027" max="1029" width="10.5546875" style="64" customWidth="1"/>
    <col min="1030" max="1030" width="10.6640625" style="64" customWidth="1"/>
    <col min="1031" max="1032" width="10.21875" style="64" customWidth="1"/>
    <col min="1033" max="1034" width="10.5546875" style="64" customWidth="1"/>
    <col min="1035" max="1035" width="11.33203125" style="64" customWidth="1"/>
    <col min="1036" max="1036" width="11.5546875" style="64" customWidth="1"/>
    <col min="1037" max="1038" width="10.44140625" style="64" customWidth="1"/>
    <col min="1039" max="1039" width="11.5546875" style="64" customWidth="1"/>
    <col min="1040" max="1040" width="2.33203125" style="64" customWidth="1"/>
    <col min="1041" max="1041" width="3.44140625" style="64" customWidth="1"/>
    <col min="1042" max="1042" width="2.33203125" style="64" customWidth="1"/>
    <col min="1043" max="1043" width="14.77734375" style="64" customWidth="1"/>
    <col min="1044" max="1044" width="11.109375" style="64" bestFit="1" customWidth="1"/>
    <col min="1045" max="1280" width="8.88671875" style="64"/>
    <col min="1281" max="1281" width="4.21875" style="64" customWidth="1"/>
    <col min="1282" max="1282" width="6.6640625" style="64" customWidth="1"/>
    <col min="1283" max="1285" width="10.5546875" style="64" customWidth="1"/>
    <col min="1286" max="1286" width="10.6640625" style="64" customWidth="1"/>
    <col min="1287" max="1288" width="10.21875" style="64" customWidth="1"/>
    <col min="1289" max="1290" width="10.5546875" style="64" customWidth="1"/>
    <col min="1291" max="1291" width="11.33203125" style="64" customWidth="1"/>
    <col min="1292" max="1292" width="11.5546875" style="64" customWidth="1"/>
    <col min="1293" max="1294" width="10.44140625" style="64" customWidth="1"/>
    <col min="1295" max="1295" width="11.5546875" style="64" customWidth="1"/>
    <col min="1296" max="1296" width="2.33203125" style="64" customWidth="1"/>
    <col min="1297" max="1297" width="3.44140625" style="64" customWidth="1"/>
    <col min="1298" max="1298" width="2.33203125" style="64" customWidth="1"/>
    <col min="1299" max="1299" width="14.77734375" style="64" customWidth="1"/>
    <col min="1300" max="1300" width="11.109375" style="64" bestFit="1" customWidth="1"/>
    <col min="1301" max="1536" width="8.88671875" style="64"/>
    <col min="1537" max="1537" width="4.21875" style="64" customWidth="1"/>
    <col min="1538" max="1538" width="6.6640625" style="64" customWidth="1"/>
    <col min="1539" max="1541" width="10.5546875" style="64" customWidth="1"/>
    <col min="1542" max="1542" width="10.6640625" style="64" customWidth="1"/>
    <col min="1543" max="1544" width="10.21875" style="64" customWidth="1"/>
    <col min="1545" max="1546" width="10.5546875" style="64" customWidth="1"/>
    <col min="1547" max="1547" width="11.33203125" style="64" customWidth="1"/>
    <col min="1548" max="1548" width="11.5546875" style="64" customWidth="1"/>
    <col min="1549" max="1550" width="10.44140625" style="64" customWidth="1"/>
    <col min="1551" max="1551" width="11.5546875" style="64" customWidth="1"/>
    <col min="1552" max="1552" width="2.33203125" style="64" customWidth="1"/>
    <col min="1553" max="1553" width="3.44140625" style="64" customWidth="1"/>
    <col min="1554" max="1554" width="2.33203125" style="64" customWidth="1"/>
    <col min="1555" max="1555" width="14.77734375" style="64" customWidth="1"/>
    <col min="1556" max="1556" width="11.109375" style="64" bestFit="1" customWidth="1"/>
    <col min="1557" max="1792" width="8.88671875" style="64"/>
    <col min="1793" max="1793" width="4.21875" style="64" customWidth="1"/>
    <col min="1794" max="1794" width="6.6640625" style="64" customWidth="1"/>
    <col min="1795" max="1797" width="10.5546875" style="64" customWidth="1"/>
    <col min="1798" max="1798" width="10.6640625" style="64" customWidth="1"/>
    <col min="1799" max="1800" width="10.21875" style="64" customWidth="1"/>
    <col min="1801" max="1802" width="10.5546875" style="64" customWidth="1"/>
    <col min="1803" max="1803" width="11.33203125" style="64" customWidth="1"/>
    <col min="1804" max="1804" width="11.5546875" style="64" customWidth="1"/>
    <col min="1805" max="1806" width="10.44140625" style="64" customWidth="1"/>
    <col min="1807" max="1807" width="11.5546875" style="64" customWidth="1"/>
    <col min="1808" max="1808" width="2.33203125" style="64" customWidth="1"/>
    <col min="1809" max="1809" width="3.44140625" style="64" customWidth="1"/>
    <col min="1810" max="1810" width="2.33203125" style="64" customWidth="1"/>
    <col min="1811" max="1811" width="14.77734375" style="64" customWidth="1"/>
    <col min="1812" max="1812" width="11.109375" style="64" bestFit="1" customWidth="1"/>
    <col min="1813" max="2048" width="8.88671875" style="64"/>
    <col min="2049" max="2049" width="4.21875" style="64" customWidth="1"/>
    <col min="2050" max="2050" width="6.6640625" style="64" customWidth="1"/>
    <col min="2051" max="2053" width="10.5546875" style="64" customWidth="1"/>
    <col min="2054" max="2054" width="10.6640625" style="64" customWidth="1"/>
    <col min="2055" max="2056" width="10.21875" style="64" customWidth="1"/>
    <col min="2057" max="2058" width="10.5546875" style="64" customWidth="1"/>
    <col min="2059" max="2059" width="11.33203125" style="64" customWidth="1"/>
    <col min="2060" max="2060" width="11.5546875" style="64" customWidth="1"/>
    <col min="2061" max="2062" width="10.44140625" style="64" customWidth="1"/>
    <col min="2063" max="2063" width="11.5546875" style="64" customWidth="1"/>
    <col min="2064" max="2064" width="2.33203125" style="64" customWidth="1"/>
    <col min="2065" max="2065" width="3.44140625" style="64" customWidth="1"/>
    <col min="2066" max="2066" width="2.33203125" style="64" customWidth="1"/>
    <col min="2067" max="2067" width="14.77734375" style="64" customWidth="1"/>
    <col min="2068" max="2068" width="11.109375" style="64" bestFit="1" customWidth="1"/>
    <col min="2069" max="2304" width="8.88671875" style="64"/>
    <col min="2305" max="2305" width="4.21875" style="64" customWidth="1"/>
    <col min="2306" max="2306" width="6.6640625" style="64" customWidth="1"/>
    <col min="2307" max="2309" width="10.5546875" style="64" customWidth="1"/>
    <col min="2310" max="2310" width="10.6640625" style="64" customWidth="1"/>
    <col min="2311" max="2312" width="10.21875" style="64" customWidth="1"/>
    <col min="2313" max="2314" width="10.5546875" style="64" customWidth="1"/>
    <col min="2315" max="2315" width="11.33203125" style="64" customWidth="1"/>
    <col min="2316" max="2316" width="11.5546875" style="64" customWidth="1"/>
    <col min="2317" max="2318" width="10.44140625" style="64" customWidth="1"/>
    <col min="2319" max="2319" width="11.5546875" style="64" customWidth="1"/>
    <col min="2320" max="2320" width="2.33203125" style="64" customWidth="1"/>
    <col min="2321" max="2321" width="3.44140625" style="64" customWidth="1"/>
    <col min="2322" max="2322" width="2.33203125" style="64" customWidth="1"/>
    <col min="2323" max="2323" width="14.77734375" style="64" customWidth="1"/>
    <col min="2324" max="2324" width="11.109375" style="64" bestFit="1" customWidth="1"/>
    <col min="2325" max="2560" width="8.88671875" style="64"/>
    <col min="2561" max="2561" width="4.21875" style="64" customWidth="1"/>
    <col min="2562" max="2562" width="6.6640625" style="64" customWidth="1"/>
    <col min="2563" max="2565" width="10.5546875" style="64" customWidth="1"/>
    <col min="2566" max="2566" width="10.6640625" style="64" customWidth="1"/>
    <col min="2567" max="2568" width="10.21875" style="64" customWidth="1"/>
    <col min="2569" max="2570" width="10.5546875" style="64" customWidth="1"/>
    <col min="2571" max="2571" width="11.33203125" style="64" customWidth="1"/>
    <col min="2572" max="2572" width="11.5546875" style="64" customWidth="1"/>
    <col min="2573" max="2574" width="10.44140625" style="64" customWidth="1"/>
    <col min="2575" max="2575" width="11.5546875" style="64" customWidth="1"/>
    <col min="2576" max="2576" width="2.33203125" style="64" customWidth="1"/>
    <col min="2577" max="2577" width="3.44140625" style="64" customWidth="1"/>
    <col min="2578" max="2578" width="2.33203125" style="64" customWidth="1"/>
    <col min="2579" max="2579" width="14.77734375" style="64" customWidth="1"/>
    <col min="2580" max="2580" width="11.109375" style="64" bestFit="1" customWidth="1"/>
    <col min="2581" max="2816" width="8.88671875" style="64"/>
    <col min="2817" max="2817" width="4.21875" style="64" customWidth="1"/>
    <col min="2818" max="2818" width="6.6640625" style="64" customWidth="1"/>
    <col min="2819" max="2821" width="10.5546875" style="64" customWidth="1"/>
    <col min="2822" max="2822" width="10.6640625" style="64" customWidth="1"/>
    <col min="2823" max="2824" width="10.21875" style="64" customWidth="1"/>
    <col min="2825" max="2826" width="10.5546875" style="64" customWidth="1"/>
    <col min="2827" max="2827" width="11.33203125" style="64" customWidth="1"/>
    <col min="2828" max="2828" width="11.5546875" style="64" customWidth="1"/>
    <col min="2829" max="2830" width="10.44140625" style="64" customWidth="1"/>
    <col min="2831" max="2831" width="11.5546875" style="64" customWidth="1"/>
    <col min="2832" max="2832" width="2.33203125" style="64" customWidth="1"/>
    <col min="2833" max="2833" width="3.44140625" style="64" customWidth="1"/>
    <col min="2834" max="2834" width="2.33203125" style="64" customWidth="1"/>
    <col min="2835" max="2835" width="14.77734375" style="64" customWidth="1"/>
    <col min="2836" max="2836" width="11.109375" style="64" bestFit="1" customWidth="1"/>
    <col min="2837" max="3072" width="8.88671875" style="64"/>
    <col min="3073" max="3073" width="4.21875" style="64" customWidth="1"/>
    <col min="3074" max="3074" width="6.6640625" style="64" customWidth="1"/>
    <col min="3075" max="3077" width="10.5546875" style="64" customWidth="1"/>
    <col min="3078" max="3078" width="10.6640625" style="64" customWidth="1"/>
    <col min="3079" max="3080" width="10.21875" style="64" customWidth="1"/>
    <col min="3081" max="3082" width="10.5546875" style="64" customWidth="1"/>
    <col min="3083" max="3083" width="11.33203125" style="64" customWidth="1"/>
    <col min="3084" max="3084" width="11.5546875" style="64" customWidth="1"/>
    <col min="3085" max="3086" width="10.44140625" style="64" customWidth="1"/>
    <col min="3087" max="3087" width="11.5546875" style="64" customWidth="1"/>
    <col min="3088" max="3088" width="2.33203125" style="64" customWidth="1"/>
    <col min="3089" max="3089" width="3.44140625" style="64" customWidth="1"/>
    <col min="3090" max="3090" width="2.33203125" style="64" customWidth="1"/>
    <col min="3091" max="3091" width="14.77734375" style="64" customWidth="1"/>
    <col min="3092" max="3092" width="11.109375" style="64" bestFit="1" customWidth="1"/>
    <col min="3093" max="3328" width="8.88671875" style="64"/>
    <col min="3329" max="3329" width="4.21875" style="64" customWidth="1"/>
    <col min="3330" max="3330" width="6.6640625" style="64" customWidth="1"/>
    <col min="3331" max="3333" width="10.5546875" style="64" customWidth="1"/>
    <col min="3334" max="3334" width="10.6640625" style="64" customWidth="1"/>
    <col min="3335" max="3336" width="10.21875" style="64" customWidth="1"/>
    <col min="3337" max="3338" width="10.5546875" style="64" customWidth="1"/>
    <col min="3339" max="3339" width="11.33203125" style="64" customWidth="1"/>
    <col min="3340" max="3340" width="11.5546875" style="64" customWidth="1"/>
    <col min="3341" max="3342" width="10.44140625" style="64" customWidth="1"/>
    <col min="3343" max="3343" width="11.5546875" style="64" customWidth="1"/>
    <col min="3344" max="3344" width="2.33203125" style="64" customWidth="1"/>
    <col min="3345" max="3345" width="3.44140625" style="64" customWidth="1"/>
    <col min="3346" max="3346" width="2.33203125" style="64" customWidth="1"/>
    <col min="3347" max="3347" width="14.77734375" style="64" customWidth="1"/>
    <col min="3348" max="3348" width="11.109375" style="64" bestFit="1" customWidth="1"/>
    <col min="3349" max="3584" width="8.88671875" style="64"/>
    <col min="3585" max="3585" width="4.21875" style="64" customWidth="1"/>
    <col min="3586" max="3586" width="6.6640625" style="64" customWidth="1"/>
    <col min="3587" max="3589" width="10.5546875" style="64" customWidth="1"/>
    <col min="3590" max="3590" width="10.6640625" style="64" customWidth="1"/>
    <col min="3591" max="3592" width="10.21875" style="64" customWidth="1"/>
    <col min="3593" max="3594" width="10.5546875" style="64" customWidth="1"/>
    <col min="3595" max="3595" width="11.33203125" style="64" customWidth="1"/>
    <col min="3596" max="3596" width="11.5546875" style="64" customWidth="1"/>
    <col min="3597" max="3598" width="10.44140625" style="64" customWidth="1"/>
    <col min="3599" max="3599" width="11.5546875" style="64" customWidth="1"/>
    <col min="3600" max="3600" width="2.33203125" style="64" customWidth="1"/>
    <col min="3601" max="3601" width="3.44140625" style="64" customWidth="1"/>
    <col min="3602" max="3602" width="2.33203125" style="64" customWidth="1"/>
    <col min="3603" max="3603" width="14.77734375" style="64" customWidth="1"/>
    <col min="3604" max="3604" width="11.109375" style="64" bestFit="1" customWidth="1"/>
    <col min="3605" max="3840" width="8.88671875" style="64"/>
    <col min="3841" max="3841" width="4.21875" style="64" customWidth="1"/>
    <col min="3842" max="3842" width="6.6640625" style="64" customWidth="1"/>
    <col min="3843" max="3845" width="10.5546875" style="64" customWidth="1"/>
    <col min="3846" max="3846" width="10.6640625" style="64" customWidth="1"/>
    <col min="3847" max="3848" width="10.21875" style="64" customWidth="1"/>
    <col min="3849" max="3850" width="10.5546875" style="64" customWidth="1"/>
    <col min="3851" max="3851" width="11.33203125" style="64" customWidth="1"/>
    <col min="3852" max="3852" width="11.5546875" style="64" customWidth="1"/>
    <col min="3853" max="3854" width="10.44140625" style="64" customWidth="1"/>
    <col min="3855" max="3855" width="11.5546875" style="64" customWidth="1"/>
    <col min="3856" max="3856" width="2.33203125" style="64" customWidth="1"/>
    <col min="3857" max="3857" width="3.44140625" style="64" customWidth="1"/>
    <col min="3858" max="3858" width="2.33203125" style="64" customWidth="1"/>
    <col min="3859" max="3859" width="14.77734375" style="64" customWidth="1"/>
    <col min="3860" max="3860" width="11.109375" style="64" bestFit="1" customWidth="1"/>
    <col min="3861" max="4096" width="8.88671875" style="64"/>
    <col min="4097" max="4097" width="4.21875" style="64" customWidth="1"/>
    <col min="4098" max="4098" width="6.6640625" style="64" customWidth="1"/>
    <col min="4099" max="4101" width="10.5546875" style="64" customWidth="1"/>
    <col min="4102" max="4102" width="10.6640625" style="64" customWidth="1"/>
    <col min="4103" max="4104" width="10.21875" style="64" customWidth="1"/>
    <col min="4105" max="4106" width="10.5546875" style="64" customWidth="1"/>
    <col min="4107" max="4107" width="11.33203125" style="64" customWidth="1"/>
    <col min="4108" max="4108" width="11.5546875" style="64" customWidth="1"/>
    <col min="4109" max="4110" width="10.44140625" style="64" customWidth="1"/>
    <col min="4111" max="4111" width="11.5546875" style="64" customWidth="1"/>
    <col min="4112" max="4112" width="2.33203125" style="64" customWidth="1"/>
    <col min="4113" max="4113" width="3.44140625" style="64" customWidth="1"/>
    <col min="4114" max="4114" width="2.33203125" style="64" customWidth="1"/>
    <col min="4115" max="4115" width="14.77734375" style="64" customWidth="1"/>
    <col min="4116" max="4116" width="11.109375" style="64" bestFit="1" customWidth="1"/>
    <col min="4117" max="4352" width="8.88671875" style="64"/>
    <col min="4353" max="4353" width="4.21875" style="64" customWidth="1"/>
    <col min="4354" max="4354" width="6.6640625" style="64" customWidth="1"/>
    <col min="4355" max="4357" width="10.5546875" style="64" customWidth="1"/>
    <col min="4358" max="4358" width="10.6640625" style="64" customWidth="1"/>
    <col min="4359" max="4360" width="10.21875" style="64" customWidth="1"/>
    <col min="4361" max="4362" width="10.5546875" style="64" customWidth="1"/>
    <col min="4363" max="4363" width="11.33203125" style="64" customWidth="1"/>
    <col min="4364" max="4364" width="11.5546875" style="64" customWidth="1"/>
    <col min="4365" max="4366" width="10.44140625" style="64" customWidth="1"/>
    <col min="4367" max="4367" width="11.5546875" style="64" customWidth="1"/>
    <col min="4368" max="4368" width="2.33203125" style="64" customWidth="1"/>
    <col min="4369" max="4369" width="3.44140625" style="64" customWidth="1"/>
    <col min="4370" max="4370" width="2.33203125" style="64" customWidth="1"/>
    <col min="4371" max="4371" width="14.77734375" style="64" customWidth="1"/>
    <col min="4372" max="4372" width="11.109375" style="64" bestFit="1" customWidth="1"/>
    <col min="4373" max="4608" width="8.88671875" style="64"/>
    <col min="4609" max="4609" width="4.21875" style="64" customWidth="1"/>
    <col min="4610" max="4610" width="6.6640625" style="64" customWidth="1"/>
    <col min="4611" max="4613" width="10.5546875" style="64" customWidth="1"/>
    <col min="4614" max="4614" width="10.6640625" style="64" customWidth="1"/>
    <col min="4615" max="4616" width="10.21875" style="64" customWidth="1"/>
    <col min="4617" max="4618" width="10.5546875" style="64" customWidth="1"/>
    <col min="4619" max="4619" width="11.33203125" style="64" customWidth="1"/>
    <col min="4620" max="4620" width="11.5546875" style="64" customWidth="1"/>
    <col min="4621" max="4622" width="10.44140625" style="64" customWidth="1"/>
    <col min="4623" max="4623" width="11.5546875" style="64" customWidth="1"/>
    <col min="4624" max="4624" width="2.33203125" style="64" customWidth="1"/>
    <col min="4625" max="4625" width="3.44140625" style="64" customWidth="1"/>
    <col min="4626" max="4626" width="2.33203125" style="64" customWidth="1"/>
    <col min="4627" max="4627" width="14.77734375" style="64" customWidth="1"/>
    <col min="4628" max="4628" width="11.109375" style="64" bestFit="1" customWidth="1"/>
    <col min="4629" max="4864" width="8.88671875" style="64"/>
    <col min="4865" max="4865" width="4.21875" style="64" customWidth="1"/>
    <col min="4866" max="4866" width="6.6640625" style="64" customWidth="1"/>
    <col min="4867" max="4869" width="10.5546875" style="64" customWidth="1"/>
    <col min="4870" max="4870" width="10.6640625" style="64" customWidth="1"/>
    <col min="4871" max="4872" width="10.21875" style="64" customWidth="1"/>
    <col min="4873" max="4874" width="10.5546875" style="64" customWidth="1"/>
    <col min="4875" max="4875" width="11.33203125" style="64" customWidth="1"/>
    <col min="4876" max="4876" width="11.5546875" style="64" customWidth="1"/>
    <col min="4877" max="4878" width="10.44140625" style="64" customWidth="1"/>
    <col min="4879" max="4879" width="11.5546875" style="64" customWidth="1"/>
    <col min="4880" max="4880" width="2.33203125" style="64" customWidth="1"/>
    <col min="4881" max="4881" width="3.44140625" style="64" customWidth="1"/>
    <col min="4882" max="4882" width="2.33203125" style="64" customWidth="1"/>
    <col min="4883" max="4883" width="14.77734375" style="64" customWidth="1"/>
    <col min="4884" max="4884" width="11.109375" style="64" bestFit="1" customWidth="1"/>
    <col min="4885" max="5120" width="8.88671875" style="64"/>
    <col min="5121" max="5121" width="4.21875" style="64" customWidth="1"/>
    <col min="5122" max="5122" width="6.6640625" style="64" customWidth="1"/>
    <col min="5123" max="5125" width="10.5546875" style="64" customWidth="1"/>
    <col min="5126" max="5126" width="10.6640625" style="64" customWidth="1"/>
    <col min="5127" max="5128" width="10.21875" style="64" customWidth="1"/>
    <col min="5129" max="5130" width="10.5546875" style="64" customWidth="1"/>
    <col min="5131" max="5131" width="11.33203125" style="64" customWidth="1"/>
    <col min="5132" max="5132" width="11.5546875" style="64" customWidth="1"/>
    <col min="5133" max="5134" width="10.44140625" style="64" customWidth="1"/>
    <col min="5135" max="5135" width="11.5546875" style="64" customWidth="1"/>
    <col min="5136" max="5136" width="2.33203125" style="64" customWidth="1"/>
    <col min="5137" max="5137" width="3.44140625" style="64" customWidth="1"/>
    <col min="5138" max="5138" width="2.33203125" style="64" customWidth="1"/>
    <col min="5139" max="5139" width="14.77734375" style="64" customWidth="1"/>
    <col min="5140" max="5140" width="11.109375" style="64" bestFit="1" customWidth="1"/>
    <col min="5141" max="5376" width="8.88671875" style="64"/>
    <col min="5377" max="5377" width="4.21875" style="64" customWidth="1"/>
    <col min="5378" max="5378" width="6.6640625" style="64" customWidth="1"/>
    <col min="5379" max="5381" width="10.5546875" style="64" customWidth="1"/>
    <col min="5382" max="5382" width="10.6640625" style="64" customWidth="1"/>
    <col min="5383" max="5384" width="10.21875" style="64" customWidth="1"/>
    <col min="5385" max="5386" width="10.5546875" style="64" customWidth="1"/>
    <col min="5387" max="5387" width="11.33203125" style="64" customWidth="1"/>
    <col min="5388" max="5388" width="11.5546875" style="64" customWidth="1"/>
    <col min="5389" max="5390" width="10.44140625" style="64" customWidth="1"/>
    <col min="5391" max="5391" width="11.5546875" style="64" customWidth="1"/>
    <col min="5392" max="5392" width="2.33203125" style="64" customWidth="1"/>
    <col min="5393" max="5393" width="3.44140625" style="64" customWidth="1"/>
    <col min="5394" max="5394" width="2.33203125" style="64" customWidth="1"/>
    <col min="5395" max="5395" width="14.77734375" style="64" customWidth="1"/>
    <col min="5396" max="5396" width="11.109375" style="64" bestFit="1" customWidth="1"/>
    <col min="5397" max="5632" width="8.88671875" style="64"/>
    <col min="5633" max="5633" width="4.21875" style="64" customWidth="1"/>
    <col min="5634" max="5634" width="6.6640625" style="64" customWidth="1"/>
    <col min="5635" max="5637" width="10.5546875" style="64" customWidth="1"/>
    <col min="5638" max="5638" width="10.6640625" style="64" customWidth="1"/>
    <col min="5639" max="5640" width="10.21875" style="64" customWidth="1"/>
    <col min="5641" max="5642" width="10.5546875" style="64" customWidth="1"/>
    <col min="5643" max="5643" width="11.33203125" style="64" customWidth="1"/>
    <col min="5644" max="5644" width="11.5546875" style="64" customWidth="1"/>
    <col min="5645" max="5646" width="10.44140625" style="64" customWidth="1"/>
    <col min="5647" max="5647" width="11.5546875" style="64" customWidth="1"/>
    <col min="5648" max="5648" width="2.33203125" style="64" customWidth="1"/>
    <col min="5649" max="5649" width="3.44140625" style="64" customWidth="1"/>
    <col min="5650" max="5650" width="2.33203125" style="64" customWidth="1"/>
    <col min="5651" max="5651" width="14.77734375" style="64" customWidth="1"/>
    <col min="5652" max="5652" width="11.109375" style="64" bestFit="1" customWidth="1"/>
    <col min="5653" max="5888" width="8.88671875" style="64"/>
    <col min="5889" max="5889" width="4.21875" style="64" customWidth="1"/>
    <col min="5890" max="5890" width="6.6640625" style="64" customWidth="1"/>
    <col min="5891" max="5893" width="10.5546875" style="64" customWidth="1"/>
    <col min="5894" max="5894" width="10.6640625" style="64" customWidth="1"/>
    <col min="5895" max="5896" width="10.21875" style="64" customWidth="1"/>
    <col min="5897" max="5898" width="10.5546875" style="64" customWidth="1"/>
    <col min="5899" max="5899" width="11.33203125" style="64" customWidth="1"/>
    <col min="5900" max="5900" width="11.5546875" style="64" customWidth="1"/>
    <col min="5901" max="5902" width="10.44140625" style="64" customWidth="1"/>
    <col min="5903" max="5903" width="11.5546875" style="64" customWidth="1"/>
    <col min="5904" max="5904" width="2.33203125" style="64" customWidth="1"/>
    <col min="5905" max="5905" width="3.44140625" style="64" customWidth="1"/>
    <col min="5906" max="5906" width="2.33203125" style="64" customWidth="1"/>
    <col min="5907" max="5907" width="14.77734375" style="64" customWidth="1"/>
    <col min="5908" max="5908" width="11.109375" style="64" bestFit="1" customWidth="1"/>
    <col min="5909" max="6144" width="8.88671875" style="64"/>
    <col min="6145" max="6145" width="4.21875" style="64" customWidth="1"/>
    <col min="6146" max="6146" width="6.6640625" style="64" customWidth="1"/>
    <col min="6147" max="6149" width="10.5546875" style="64" customWidth="1"/>
    <col min="6150" max="6150" width="10.6640625" style="64" customWidth="1"/>
    <col min="6151" max="6152" width="10.21875" style="64" customWidth="1"/>
    <col min="6153" max="6154" width="10.5546875" style="64" customWidth="1"/>
    <col min="6155" max="6155" width="11.33203125" style="64" customWidth="1"/>
    <col min="6156" max="6156" width="11.5546875" style="64" customWidth="1"/>
    <col min="6157" max="6158" width="10.44140625" style="64" customWidth="1"/>
    <col min="6159" max="6159" width="11.5546875" style="64" customWidth="1"/>
    <col min="6160" max="6160" width="2.33203125" style="64" customWidth="1"/>
    <col min="6161" max="6161" width="3.44140625" style="64" customWidth="1"/>
    <col min="6162" max="6162" width="2.33203125" style="64" customWidth="1"/>
    <col min="6163" max="6163" width="14.77734375" style="64" customWidth="1"/>
    <col min="6164" max="6164" width="11.109375" style="64" bestFit="1" customWidth="1"/>
    <col min="6165" max="6400" width="8.88671875" style="64"/>
    <col min="6401" max="6401" width="4.21875" style="64" customWidth="1"/>
    <col min="6402" max="6402" width="6.6640625" style="64" customWidth="1"/>
    <col min="6403" max="6405" width="10.5546875" style="64" customWidth="1"/>
    <col min="6406" max="6406" width="10.6640625" style="64" customWidth="1"/>
    <col min="6407" max="6408" width="10.21875" style="64" customWidth="1"/>
    <col min="6409" max="6410" width="10.5546875" style="64" customWidth="1"/>
    <col min="6411" max="6411" width="11.33203125" style="64" customWidth="1"/>
    <col min="6412" max="6412" width="11.5546875" style="64" customWidth="1"/>
    <col min="6413" max="6414" width="10.44140625" style="64" customWidth="1"/>
    <col min="6415" max="6415" width="11.5546875" style="64" customWidth="1"/>
    <col min="6416" max="6416" width="2.33203125" style="64" customWidth="1"/>
    <col min="6417" max="6417" width="3.44140625" style="64" customWidth="1"/>
    <col min="6418" max="6418" width="2.33203125" style="64" customWidth="1"/>
    <col min="6419" max="6419" width="14.77734375" style="64" customWidth="1"/>
    <col min="6420" max="6420" width="11.109375" style="64" bestFit="1" customWidth="1"/>
    <col min="6421" max="6656" width="8.88671875" style="64"/>
    <col min="6657" max="6657" width="4.21875" style="64" customWidth="1"/>
    <col min="6658" max="6658" width="6.6640625" style="64" customWidth="1"/>
    <col min="6659" max="6661" width="10.5546875" style="64" customWidth="1"/>
    <col min="6662" max="6662" width="10.6640625" style="64" customWidth="1"/>
    <col min="6663" max="6664" width="10.21875" style="64" customWidth="1"/>
    <col min="6665" max="6666" width="10.5546875" style="64" customWidth="1"/>
    <col min="6667" max="6667" width="11.33203125" style="64" customWidth="1"/>
    <col min="6668" max="6668" width="11.5546875" style="64" customWidth="1"/>
    <col min="6669" max="6670" width="10.44140625" style="64" customWidth="1"/>
    <col min="6671" max="6671" width="11.5546875" style="64" customWidth="1"/>
    <col min="6672" max="6672" width="2.33203125" style="64" customWidth="1"/>
    <col min="6673" max="6673" width="3.44140625" style="64" customWidth="1"/>
    <col min="6674" max="6674" width="2.33203125" style="64" customWidth="1"/>
    <col min="6675" max="6675" width="14.77734375" style="64" customWidth="1"/>
    <col min="6676" max="6676" width="11.109375" style="64" bestFit="1" customWidth="1"/>
    <col min="6677" max="6912" width="8.88671875" style="64"/>
    <col min="6913" max="6913" width="4.21875" style="64" customWidth="1"/>
    <col min="6914" max="6914" width="6.6640625" style="64" customWidth="1"/>
    <col min="6915" max="6917" width="10.5546875" style="64" customWidth="1"/>
    <col min="6918" max="6918" width="10.6640625" style="64" customWidth="1"/>
    <col min="6919" max="6920" width="10.21875" style="64" customWidth="1"/>
    <col min="6921" max="6922" width="10.5546875" style="64" customWidth="1"/>
    <col min="6923" max="6923" width="11.33203125" style="64" customWidth="1"/>
    <col min="6924" max="6924" width="11.5546875" style="64" customWidth="1"/>
    <col min="6925" max="6926" width="10.44140625" style="64" customWidth="1"/>
    <col min="6927" max="6927" width="11.5546875" style="64" customWidth="1"/>
    <col min="6928" max="6928" width="2.33203125" style="64" customWidth="1"/>
    <col min="6929" max="6929" width="3.44140625" style="64" customWidth="1"/>
    <col min="6930" max="6930" width="2.33203125" style="64" customWidth="1"/>
    <col min="6931" max="6931" width="14.77734375" style="64" customWidth="1"/>
    <col min="6932" max="6932" width="11.109375" style="64" bestFit="1" customWidth="1"/>
    <col min="6933" max="7168" width="8.88671875" style="64"/>
    <col min="7169" max="7169" width="4.21875" style="64" customWidth="1"/>
    <col min="7170" max="7170" width="6.6640625" style="64" customWidth="1"/>
    <col min="7171" max="7173" width="10.5546875" style="64" customWidth="1"/>
    <col min="7174" max="7174" width="10.6640625" style="64" customWidth="1"/>
    <col min="7175" max="7176" width="10.21875" style="64" customWidth="1"/>
    <col min="7177" max="7178" width="10.5546875" style="64" customWidth="1"/>
    <col min="7179" max="7179" width="11.33203125" style="64" customWidth="1"/>
    <col min="7180" max="7180" width="11.5546875" style="64" customWidth="1"/>
    <col min="7181" max="7182" width="10.44140625" style="64" customWidth="1"/>
    <col min="7183" max="7183" width="11.5546875" style="64" customWidth="1"/>
    <col min="7184" max="7184" width="2.33203125" style="64" customWidth="1"/>
    <col min="7185" max="7185" width="3.44140625" style="64" customWidth="1"/>
    <col min="7186" max="7186" width="2.33203125" style="64" customWidth="1"/>
    <col min="7187" max="7187" width="14.77734375" style="64" customWidth="1"/>
    <col min="7188" max="7188" width="11.109375" style="64" bestFit="1" customWidth="1"/>
    <col min="7189" max="7424" width="8.88671875" style="64"/>
    <col min="7425" max="7425" width="4.21875" style="64" customWidth="1"/>
    <col min="7426" max="7426" width="6.6640625" style="64" customWidth="1"/>
    <col min="7427" max="7429" width="10.5546875" style="64" customWidth="1"/>
    <col min="7430" max="7430" width="10.6640625" style="64" customWidth="1"/>
    <col min="7431" max="7432" width="10.21875" style="64" customWidth="1"/>
    <col min="7433" max="7434" width="10.5546875" style="64" customWidth="1"/>
    <col min="7435" max="7435" width="11.33203125" style="64" customWidth="1"/>
    <col min="7436" max="7436" width="11.5546875" style="64" customWidth="1"/>
    <col min="7437" max="7438" width="10.44140625" style="64" customWidth="1"/>
    <col min="7439" max="7439" width="11.5546875" style="64" customWidth="1"/>
    <col min="7440" max="7440" width="2.33203125" style="64" customWidth="1"/>
    <col min="7441" max="7441" width="3.44140625" style="64" customWidth="1"/>
    <col min="7442" max="7442" width="2.33203125" style="64" customWidth="1"/>
    <col min="7443" max="7443" width="14.77734375" style="64" customWidth="1"/>
    <col min="7444" max="7444" width="11.109375" style="64" bestFit="1" customWidth="1"/>
    <col min="7445" max="7680" width="8.88671875" style="64"/>
    <col min="7681" max="7681" width="4.21875" style="64" customWidth="1"/>
    <col min="7682" max="7682" width="6.6640625" style="64" customWidth="1"/>
    <col min="7683" max="7685" width="10.5546875" style="64" customWidth="1"/>
    <col min="7686" max="7686" width="10.6640625" style="64" customWidth="1"/>
    <col min="7687" max="7688" width="10.21875" style="64" customWidth="1"/>
    <col min="7689" max="7690" width="10.5546875" style="64" customWidth="1"/>
    <col min="7691" max="7691" width="11.33203125" style="64" customWidth="1"/>
    <col min="7692" max="7692" width="11.5546875" style="64" customWidth="1"/>
    <col min="7693" max="7694" width="10.44140625" style="64" customWidth="1"/>
    <col min="7695" max="7695" width="11.5546875" style="64" customWidth="1"/>
    <col min="7696" max="7696" width="2.33203125" style="64" customWidth="1"/>
    <col min="7697" max="7697" width="3.44140625" style="64" customWidth="1"/>
    <col min="7698" max="7698" width="2.33203125" style="64" customWidth="1"/>
    <col min="7699" max="7699" width="14.77734375" style="64" customWidth="1"/>
    <col min="7700" max="7700" width="11.109375" style="64" bestFit="1" customWidth="1"/>
    <col min="7701" max="7936" width="8.88671875" style="64"/>
    <col min="7937" max="7937" width="4.21875" style="64" customWidth="1"/>
    <col min="7938" max="7938" width="6.6640625" style="64" customWidth="1"/>
    <col min="7939" max="7941" width="10.5546875" style="64" customWidth="1"/>
    <col min="7942" max="7942" width="10.6640625" style="64" customWidth="1"/>
    <col min="7943" max="7944" width="10.21875" style="64" customWidth="1"/>
    <col min="7945" max="7946" width="10.5546875" style="64" customWidth="1"/>
    <col min="7947" max="7947" width="11.33203125" style="64" customWidth="1"/>
    <col min="7948" max="7948" width="11.5546875" style="64" customWidth="1"/>
    <col min="7949" max="7950" width="10.44140625" style="64" customWidth="1"/>
    <col min="7951" max="7951" width="11.5546875" style="64" customWidth="1"/>
    <col min="7952" max="7952" width="2.33203125" style="64" customWidth="1"/>
    <col min="7953" max="7953" width="3.44140625" style="64" customWidth="1"/>
    <col min="7954" max="7954" width="2.33203125" style="64" customWidth="1"/>
    <col min="7955" max="7955" width="14.77734375" style="64" customWidth="1"/>
    <col min="7956" max="7956" width="11.109375" style="64" bestFit="1" customWidth="1"/>
    <col min="7957" max="8192" width="8.88671875" style="64"/>
    <col min="8193" max="8193" width="4.21875" style="64" customWidth="1"/>
    <col min="8194" max="8194" width="6.6640625" style="64" customWidth="1"/>
    <col min="8195" max="8197" width="10.5546875" style="64" customWidth="1"/>
    <col min="8198" max="8198" width="10.6640625" style="64" customWidth="1"/>
    <col min="8199" max="8200" width="10.21875" style="64" customWidth="1"/>
    <col min="8201" max="8202" width="10.5546875" style="64" customWidth="1"/>
    <col min="8203" max="8203" width="11.33203125" style="64" customWidth="1"/>
    <col min="8204" max="8204" width="11.5546875" style="64" customWidth="1"/>
    <col min="8205" max="8206" width="10.44140625" style="64" customWidth="1"/>
    <col min="8207" max="8207" width="11.5546875" style="64" customWidth="1"/>
    <col min="8208" max="8208" width="2.33203125" style="64" customWidth="1"/>
    <col min="8209" max="8209" width="3.44140625" style="64" customWidth="1"/>
    <col min="8210" max="8210" width="2.33203125" style="64" customWidth="1"/>
    <col min="8211" max="8211" width="14.77734375" style="64" customWidth="1"/>
    <col min="8212" max="8212" width="11.109375" style="64" bestFit="1" customWidth="1"/>
    <col min="8213" max="8448" width="8.88671875" style="64"/>
    <col min="8449" max="8449" width="4.21875" style="64" customWidth="1"/>
    <col min="8450" max="8450" width="6.6640625" style="64" customWidth="1"/>
    <col min="8451" max="8453" width="10.5546875" style="64" customWidth="1"/>
    <col min="8454" max="8454" width="10.6640625" style="64" customWidth="1"/>
    <col min="8455" max="8456" width="10.21875" style="64" customWidth="1"/>
    <col min="8457" max="8458" width="10.5546875" style="64" customWidth="1"/>
    <col min="8459" max="8459" width="11.33203125" style="64" customWidth="1"/>
    <col min="8460" max="8460" width="11.5546875" style="64" customWidth="1"/>
    <col min="8461" max="8462" width="10.44140625" style="64" customWidth="1"/>
    <col min="8463" max="8463" width="11.5546875" style="64" customWidth="1"/>
    <col min="8464" max="8464" width="2.33203125" style="64" customWidth="1"/>
    <col min="8465" max="8465" width="3.44140625" style="64" customWidth="1"/>
    <col min="8466" max="8466" width="2.33203125" style="64" customWidth="1"/>
    <col min="8467" max="8467" width="14.77734375" style="64" customWidth="1"/>
    <col min="8468" max="8468" width="11.109375" style="64" bestFit="1" customWidth="1"/>
    <col min="8469" max="8704" width="8.88671875" style="64"/>
    <col min="8705" max="8705" width="4.21875" style="64" customWidth="1"/>
    <col min="8706" max="8706" width="6.6640625" style="64" customWidth="1"/>
    <col min="8707" max="8709" width="10.5546875" style="64" customWidth="1"/>
    <col min="8710" max="8710" width="10.6640625" style="64" customWidth="1"/>
    <col min="8711" max="8712" width="10.21875" style="64" customWidth="1"/>
    <col min="8713" max="8714" width="10.5546875" style="64" customWidth="1"/>
    <col min="8715" max="8715" width="11.33203125" style="64" customWidth="1"/>
    <col min="8716" max="8716" width="11.5546875" style="64" customWidth="1"/>
    <col min="8717" max="8718" width="10.44140625" style="64" customWidth="1"/>
    <col min="8719" max="8719" width="11.5546875" style="64" customWidth="1"/>
    <col min="8720" max="8720" width="2.33203125" style="64" customWidth="1"/>
    <col min="8721" max="8721" width="3.44140625" style="64" customWidth="1"/>
    <col min="8722" max="8722" width="2.33203125" style="64" customWidth="1"/>
    <col min="8723" max="8723" width="14.77734375" style="64" customWidth="1"/>
    <col min="8724" max="8724" width="11.109375" style="64" bestFit="1" customWidth="1"/>
    <col min="8725" max="8960" width="8.88671875" style="64"/>
    <col min="8961" max="8961" width="4.21875" style="64" customWidth="1"/>
    <col min="8962" max="8962" width="6.6640625" style="64" customWidth="1"/>
    <col min="8963" max="8965" width="10.5546875" style="64" customWidth="1"/>
    <col min="8966" max="8966" width="10.6640625" style="64" customWidth="1"/>
    <col min="8967" max="8968" width="10.21875" style="64" customWidth="1"/>
    <col min="8969" max="8970" width="10.5546875" style="64" customWidth="1"/>
    <col min="8971" max="8971" width="11.33203125" style="64" customWidth="1"/>
    <col min="8972" max="8972" width="11.5546875" style="64" customWidth="1"/>
    <col min="8973" max="8974" width="10.44140625" style="64" customWidth="1"/>
    <col min="8975" max="8975" width="11.5546875" style="64" customWidth="1"/>
    <col min="8976" max="8976" width="2.33203125" style="64" customWidth="1"/>
    <col min="8977" max="8977" width="3.44140625" style="64" customWidth="1"/>
    <col min="8978" max="8978" width="2.33203125" style="64" customWidth="1"/>
    <col min="8979" max="8979" width="14.77734375" style="64" customWidth="1"/>
    <col min="8980" max="8980" width="11.109375" style="64" bestFit="1" customWidth="1"/>
    <col min="8981" max="9216" width="8.88671875" style="64"/>
    <col min="9217" max="9217" width="4.21875" style="64" customWidth="1"/>
    <col min="9218" max="9218" width="6.6640625" style="64" customWidth="1"/>
    <col min="9219" max="9221" width="10.5546875" style="64" customWidth="1"/>
    <col min="9222" max="9222" width="10.6640625" style="64" customWidth="1"/>
    <col min="9223" max="9224" width="10.21875" style="64" customWidth="1"/>
    <col min="9225" max="9226" width="10.5546875" style="64" customWidth="1"/>
    <col min="9227" max="9227" width="11.33203125" style="64" customWidth="1"/>
    <col min="9228" max="9228" width="11.5546875" style="64" customWidth="1"/>
    <col min="9229" max="9230" width="10.44140625" style="64" customWidth="1"/>
    <col min="9231" max="9231" width="11.5546875" style="64" customWidth="1"/>
    <col min="9232" max="9232" width="2.33203125" style="64" customWidth="1"/>
    <col min="9233" max="9233" width="3.44140625" style="64" customWidth="1"/>
    <col min="9234" max="9234" width="2.33203125" style="64" customWidth="1"/>
    <col min="9235" max="9235" width="14.77734375" style="64" customWidth="1"/>
    <col min="9236" max="9236" width="11.109375" style="64" bestFit="1" customWidth="1"/>
    <col min="9237" max="9472" width="8.88671875" style="64"/>
    <col min="9473" max="9473" width="4.21875" style="64" customWidth="1"/>
    <col min="9474" max="9474" width="6.6640625" style="64" customWidth="1"/>
    <col min="9475" max="9477" width="10.5546875" style="64" customWidth="1"/>
    <col min="9478" max="9478" width="10.6640625" style="64" customWidth="1"/>
    <col min="9479" max="9480" width="10.21875" style="64" customWidth="1"/>
    <col min="9481" max="9482" width="10.5546875" style="64" customWidth="1"/>
    <col min="9483" max="9483" width="11.33203125" style="64" customWidth="1"/>
    <col min="9484" max="9484" width="11.5546875" style="64" customWidth="1"/>
    <col min="9485" max="9486" width="10.44140625" style="64" customWidth="1"/>
    <col min="9487" max="9487" width="11.5546875" style="64" customWidth="1"/>
    <col min="9488" max="9488" width="2.33203125" style="64" customWidth="1"/>
    <col min="9489" max="9489" width="3.44140625" style="64" customWidth="1"/>
    <col min="9490" max="9490" width="2.33203125" style="64" customWidth="1"/>
    <col min="9491" max="9491" width="14.77734375" style="64" customWidth="1"/>
    <col min="9492" max="9492" width="11.109375" style="64" bestFit="1" customWidth="1"/>
    <col min="9493" max="9728" width="8.88671875" style="64"/>
    <col min="9729" max="9729" width="4.21875" style="64" customWidth="1"/>
    <col min="9730" max="9730" width="6.6640625" style="64" customWidth="1"/>
    <col min="9731" max="9733" width="10.5546875" style="64" customWidth="1"/>
    <col min="9734" max="9734" width="10.6640625" style="64" customWidth="1"/>
    <col min="9735" max="9736" width="10.21875" style="64" customWidth="1"/>
    <col min="9737" max="9738" width="10.5546875" style="64" customWidth="1"/>
    <col min="9739" max="9739" width="11.33203125" style="64" customWidth="1"/>
    <col min="9740" max="9740" width="11.5546875" style="64" customWidth="1"/>
    <col min="9741" max="9742" width="10.44140625" style="64" customWidth="1"/>
    <col min="9743" max="9743" width="11.5546875" style="64" customWidth="1"/>
    <col min="9744" max="9744" width="2.33203125" style="64" customWidth="1"/>
    <col min="9745" max="9745" width="3.44140625" style="64" customWidth="1"/>
    <col min="9746" max="9746" width="2.33203125" style="64" customWidth="1"/>
    <col min="9747" max="9747" width="14.77734375" style="64" customWidth="1"/>
    <col min="9748" max="9748" width="11.109375" style="64" bestFit="1" customWidth="1"/>
    <col min="9749" max="9984" width="8.88671875" style="64"/>
    <col min="9985" max="9985" width="4.21875" style="64" customWidth="1"/>
    <col min="9986" max="9986" width="6.6640625" style="64" customWidth="1"/>
    <col min="9987" max="9989" width="10.5546875" style="64" customWidth="1"/>
    <col min="9990" max="9990" width="10.6640625" style="64" customWidth="1"/>
    <col min="9991" max="9992" width="10.21875" style="64" customWidth="1"/>
    <col min="9993" max="9994" width="10.5546875" style="64" customWidth="1"/>
    <col min="9995" max="9995" width="11.33203125" style="64" customWidth="1"/>
    <col min="9996" max="9996" width="11.5546875" style="64" customWidth="1"/>
    <col min="9997" max="9998" width="10.44140625" style="64" customWidth="1"/>
    <col min="9999" max="9999" width="11.5546875" style="64" customWidth="1"/>
    <col min="10000" max="10000" width="2.33203125" style="64" customWidth="1"/>
    <col min="10001" max="10001" width="3.44140625" style="64" customWidth="1"/>
    <col min="10002" max="10002" width="2.33203125" style="64" customWidth="1"/>
    <col min="10003" max="10003" width="14.77734375" style="64" customWidth="1"/>
    <col min="10004" max="10004" width="11.109375" style="64" bestFit="1" customWidth="1"/>
    <col min="10005" max="10240" width="8.88671875" style="64"/>
    <col min="10241" max="10241" width="4.21875" style="64" customWidth="1"/>
    <col min="10242" max="10242" width="6.6640625" style="64" customWidth="1"/>
    <col min="10243" max="10245" width="10.5546875" style="64" customWidth="1"/>
    <col min="10246" max="10246" width="10.6640625" style="64" customWidth="1"/>
    <col min="10247" max="10248" width="10.21875" style="64" customWidth="1"/>
    <col min="10249" max="10250" width="10.5546875" style="64" customWidth="1"/>
    <col min="10251" max="10251" width="11.33203125" style="64" customWidth="1"/>
    <col min="10252" max="10252" width="11.5546875" style="64" customWidth="1"/>
    <col min="10253" max="10254" width="10.44140625" style="64" customWidth="1"/>
    <col min="10255" max="10255" width="11.5546875" style="64" customWidth="1"/>
    <col min="10256" max="10256" width="2.33203125" style="64" customWidth="1"/>
    <col min="10257" max="10257" width="3.44140625" style="64" customWidth="1"/>
    <col min="10258" max="10258" width="2.33203125" style="64" customWidth="1"/>
    <col min="10259" max="10259" width="14.77734375" style="64" customWidth="1"/>
    <col min="10260" max="10260" width="11.109375" style="64" bestFit="1" customWidth="1"/>
    <col min="10261" max="10496" width="8.88671875" style="64"/>
    <col min="10497" max="10497" width="4.21875" style="64" customWidth="1"/>
    <col min="10498" max="10498" width="6.6640625" style="64" customWidth="1"/>
    <col min="10499" max="10501" width="10.5546875" style="64" customWidth="1"/>
    <col min="10502" max="10502" width="10.6640625" style="64" customWidth="1"/>
    <col min="10503" max="10504" width="10.21875" style="64" customWidth="1"/>
    <col min="10505" max="10506" width="10.5546875" style="64" customWidth="1"/>
    <col min="10507" max="10507" width="11.33203125" style="64" customWidth="1"/>
    <col min="10508" max="10508" width="11.5546875" style="64" customWidth="1"/>
    <col min="10509" max="10510" width="10.44140625" style="64" customWidth="1"/>
    <col min="10511" max="10511" width="11.5546875" style="64" customWidth="1"/>
    <col min="10512" max="10512" width="2.33203125" style="64" customWidth="1"/>
    <col min="10513" max="10513" width="3.44140625" style="64" customWidth="1"/>
    <col min="10514" max="10514" width="2.33203125" style="64" customWidth="1"/>
    <col min="10515" max="10515" width="14.77734375" style="64" customWidth="1"/>
    <col min="10516" max="10516" width="11.109375" style="64" bestFit="1" customWidth="1"/>
    <col min="10517" max="10752" width="8.88671875" style="64"/>
    <col min="10753" max="10753" width="4.21875" style="64" customWidth="1"/>
    <col min="10754" max="10754" width="6.6640625" style="64" customWidth="1"/>
    <col min="10755" max="10757" width="10.5546875" style="64" customWidth="1"/>
    <col min="10758" max="10758" width="10.6640625" style="64" customWidth="1"/>
    <col min="10759" max="10760" width="10.21875" style="64" customWidth="1"/>
    <col min="10761" max="10762" width="10.5546875" style="64" customWidth="1"/>
    <col min="10763" max="10763" width="11.33203125" style="64" customWidth="1"/>
    <col min="10764" max="10764" width="11.5546875" style="64" customWidth="1"/>
    <col min="10765" max="10766" width="10.44140625" style="64" customWidth="1"/>
    <col min="10767" max="10767" width="11.5546875" style="64" customWidth="1"/>
    <col min="10768" max="10768" width="2.33203125" style="64" customWidth="1"/>
    <col min="10769" max="10769" width="3.44140625" style="64" customWidth="1"/>
    <col min="10770" max="10770" width="2.33203125" style="64" customWidth="1"/>
    <col min="10771" max="10771" width="14.77734375" style="64" customWidth="1"/>
    <col min="10772" max="10772" width="11.109375" style="64" bestFit="1" customWidth="1"/>
    <col min="10773" max="11008" width="8.88671875" style="64"/>
    <col min="11009" max="11009" width="4.21875" style="64" customWidth="1"/>
    <col min="11010" max="11010" width="6.6640625" style="64" customWidth="1"/>
    <col min="11011" max="11013" width="10.5546875" style="64" customWidth="1"/>
    <col min="11014" max="11014" width="10.6640625" style="64" customWidth="1"/>
    <col min="11015" max="11016" width="10.21875" style="64" customWidth="1"/>
    <col min="11017" max="11018" width="10.5546875" style="64" customWidth="1"/>
    <col min="11019" max="11019" width="11.33203125" style="64" customWidth="1"/>
    <col min="11020" max="11020" width="11.5546875" style="64" customWidth="1"/>
    <col min="11021" max="11022" width="10.44140625" style="64" customWidth="1"/>
    <col min="11023" max="11023" width="11.5546875" style="64" customWidth="1"/>
    <col min="11024" max="11024" width="2.33203125" style="64" customWidth="1"/>
    <col min="11025" max="11025" width="3.44140625" style="64" customWidth="1"/>
    <col min="11026" max="11026" width="2.33203125" style="64" customWidth="1"/>
    <col min="11027" max="11027" width="14.77734375" style="64" customWidth="1"/>
    <col min="11028" max="11028" width="11.109375" style="64" bestFit="1" customWidth="1"/>
    <col min="11029" max="11264" width="8.88671875" style="64"/>
    <col min="11265" max="11265" width="4.21875" style="64" customWidth="1"/>
    <col min="11266" max="11266" width="6.6640625" style="64" customWidth="1"/>
    <col min="11267" max="11269" width="10.5546875" style="64" customWidth="1"/>
    <col min="11270" max="11270" width="10.6640625" style="64" customWidth="1"/>
    <col min="11271" max="11272" width="10.21875" style="64" customWidth="1"/>
    <col min="11273" max="11274" width="10.5546875" style="64" customWidth="1"/>
    <col min="11275" max="11275" width="11.33203125" style="64" customWidth="1"/>
    <col min="11276" max="11276" width="11.5546875" style="64" customWidth="1"/>
    <col min="11277" max="11278" width="10.44140625" style="64" customWidth="1"/>
    <col min="11279" max="11279" width="11.5546875" style="64" customWidth="1"/>
    <col min="11280" max="11280" width="2.33203125" style="64" customWidth="1"/>
    <col min="11281" max="11281" width="3.44140625" style="64" customWidth="1"/>
    <col min="11282" max="11282" width="2.33203125" style="64" customWidth="1"/>
    <col min="11283" max="11283" width="14.77734375" style="64" customWidth="1"/>
    <col min="11284" max="11284" width="11.109375" style="64" bestFit="1" customWidth="1"/>
    <col min="11285" max="11520" width="8.88671875" style="64"/>
    <col min="11521" max="11521" width="4.21875" style="64" customWidth="1"/>
    <col min="11522" max="11522" width="6.6640625" style="64" customWidth="1"/>
    <col min="11523" max="11525" width="10.5546875" style="64" customWidth="1"/>
    <col min="11526" max="11526" width="10.6640625" style="64" customWidth="1"/>
    <col min="11527" max="11528" width="10.21875" style="64" customWidth="1"/>
    <col min="11529" max="11530" width="10.5546875" style="64" customWidth="1"/>
    <col min="11531" max="11531" width="11.33203125" style="64" customWidth="1"/>
    <col min="11532" max="11532" width="11.5546875" style="64" customWidth="1"/>
    <col min="11533" max="11534" width="10.44140625" style="64" customWidth="1"/>
    <col min="11535" max="11535" width="11.5546875" style="64" customWidth="1"/>
    <col min="11536" max="11536" width="2.33203125" style="64" customWidth="1"/>
    <col min="11537" max="11537" width="3.44140625" style="64" customWidth="1"/>
    <col min="11538" max="11538" width="2.33203125" style="64" customWidth="1"/>
    <col min="11539" max="11539" width="14.77734375" style="64" customWidth="1"/>
    <col min="11540" max="11540" width="11.109375" style="64" bestFit="1" customWidth="1"/>
    <col min="11541" max="11776" width="8.88671875" style="64"/>
    <col min="11777" max="11777" width="4.21875" style="64" customWidth="1"/>
    <col min="11778" max="11778" width="6.6640625" style="64" customWidth="1"/>
    <col min="11779" max="11781" width="10.5546875" style="64" customWidth="1"/>
    <col min="11782" max="11782" width="10.6640625" style="64" customWidth="1"/>
    <col min="11783" max="11784" width="10.21875" style="64" customWidth="1"/>
    <col min="11785" max="11786" width="10.5546875" style="64" customWidth="1"/>
    <col min="11787" max="11787" width="11.33203125" style="64" customWidth="1"/>
    <col min="11788" max="11788" width="11.5546875" style="64" customWidth="1"/>
    <col min="11789" max="11790" width="10.44140625" style="64" customWidth="1"/>
    <col min="11791" max="11791" width="11.5546875" style="64" customWidth="1"/>
    <col min="11792" max="11792" width="2.33203125" style="64" customWidth="1"/>
    <col min="11793" max="11793" width="3.44140625" style="64" customWidth="1"/>
    <col min="11794" max="11794" width="2.33203125" style="64" customWidth="1"/>
    <col min="11795" max="11795" width="14.77734375" style="64" customWidth="1"/>
    <col min="11796" max="11796" width="11.109375" style="64" bestFit="1" customWidth="1"/>
    <col min="11797" max="12032" width="8.88671875" style="64"/>
    <col min="12033" max="12033" width="4.21875" style="64" customWidth="1"/>
    <col min="12034" max="12034" width="6.6640625" style="64" customWidth="1"/>
    <col min="12035" max="12037" width="10.5546875" style="64" customWidth="1"/>
    <col min="12038" max="12038" width="10.6640625" style="64" customWidth="1"/>
    <col min="12039" max="12040" width="10.21875" style="64" customWidth="1"/>
    <col min="12041" max="12042" width="10.5546875" style="64" customWidth="1"/>
    <col min="12043" max="12043" width="11.33203125" style="64" customWidth="1"/>
    <col min="12044" max="12044" width="11.5546875" style="64" customWidth="1"/>
    <col min="12045" max="12046" width="10.44140625" style="64" customWidth="1"/>
    <col min="12047" max="12047" width="11.5546875" style="64" customWidth="1"/>
    <col min="12048" max="12048" width="2.33203125" style="64" customWidth="1"/>
    <col min="12049" max="12049" width="3.44140625" style="64" customWidth="1"/>
    <col min="12050" max="12050" width="2.33203125" style="64" customWidth="1"/>
    <col min="12051" max="12051" width="14.77734375" style="64" customWidth="1"/>
    <col min="12052" max="12052" width="11.109375" style="64" bestFit="1" customWidth="1"/>
    <col min="12053" max="12288" width="8.88671875" style="64"/>
    <col min="12289" max="12289" width="4.21875" style="64" customWidth="1"/>
    <col min="12290" max="12290" width="6.6640625" style="64" customWidth="1"/>
    <col min="12291" max="12293" width="10.5546875" style="64" customWidth="1"/>
    <col min="12294" max="12294" width="10.6640625" style="64" customWidth="1"/>
    <col min="12295" max="12296" width="10.21875" style="64" customWidth="1"/>
    <col min="12297" max="12298" width="10.5546875" style="64" customWidth="1"/>
    <col min="12299" max="12299" width="11.33203125" style="64" customWidth="1"/>
    <col min="12300" max="12300" width="11.5546875" style="64" customWidth="1"/>
    <col min="12301" max="12302" width="10.44140625" style="64" customWidth="1"/>
    <col min="12303" max="12303" width="11.5546875" style="64" customWidth="1"/>
    <col min="12304" max="12304" width="2.33203125" style="64" customWidth="1"/>
    <col min="12305" max="12305" width="3.44140625" style="64" customWidth="1"/>
    <col min="12306" max="12306" width="2.33203125" style="64" customWidth="1"/>
    <col min="12307" max="12307" width="14.77734375" style="64" customWidth="1"/>
    <col min="12308" max="12308" width="11.109375" style="64" bestFit="1" customWidth="1"/>
    <col min="12309" max="12544" width="8.88671875" style="64"/>
    <col min="12545" max="12545" width="4.21875" style="64" customWidth="1"/>
    <col min="12546" max="12546" width="6.6640625" style="64" customWidth="1"/>
    <col min="12547" max="12549" width="10.5546875" style="64" customWidth="1"/>
    <col min="12550" max="12550" width="10.6640625" style="64" customWidth="1"/>
    <col min="12551" max="12552" width="10.21875" style="64" customWidth="1"/>
    <col min="12553" max="12554" width="10.5546875" style="64" customWidth="1"/>
    <col min="12555" max="12555" width="11.33203125" style="64" customWidth="1"/>
    <col min="12556" max="12556" width="11.5546875" style="64" customWidth="1"/>
    <col min="12557" max="12558" width="10.44140625" style="64" customWidth="1"/>
    <col min="12559" max="12559" width="11.5546875" style="64" customWidth="1"/>
    <col min="12560" max="12560" width="2.33203125" style="64" customWidth="1"/>
    <col min="12561" max="12561" width="3.44140625" style="64" customWidth="1"/>
    <col min="12562" max="12562" width="2.33203125" style="64" customWidth="1"/>
    <col min="12563" max="12563" width="14.77734375" style="64" customWidth="1"/>
    <col min="12564" max="12564" width="11.109375" style="64" bestFit="1" customWidth="1"/>
    <col min="12565" max="12800" width="8.88671875" style="64"/>
    <col min="12801" max="12801" width="4.21875" style="64" customWidth="1"/>
    <col min="12802" max="12802" width="6.6640625" style="64" customWidth="1"/>
    <col min="12803" max="12805" width="10.5546875" style="64" customWidth="1"/>
    <col min="12806" max="12806" width="10.6640625" style="64" customWidth="1"/>
    <col min="12807" max="12808" width="10.21875" style="64" customWidth="1"/>
    <col min="12809" max="12810" width="10.5546875" style="64" customWidth="1"/>
    <col min="12811" max="12811" width="11.33203125" style="64" customWidth="1"/>
    <col min="12812" max="12812" width="11.5546875" style="64" customWidth="1"/>
    <col min="12813" max="12814" width="10.44140625" style="64" customWidth="1"/>
    <col min="12815" max="12815" width="11.5546875" style="64" customWidth="1"/>
    <col min="12816" max="12816" width="2.33203125" style="64" customWidth="1"/>
    <col min="12817" max="12817" width="3.44140625" style="64" customWidth="1"/>
    <col min="12818" max="12818" width="2.33203125" style="64" customWidth="1"/>
    <col min="12819" max="12819" width="14.77734375" style="64" customWidth="1"/>
    <col min="12820" max="12820" width="11.109375" style="64" bestFit="1" customWidth="1"/>
    <col min="12821" max="13056" width="8.88671875" style="64"/>
    <col min="13057" max="13057" width="4.21875" style="64" customWidth="1"/>
    <col min="13058" max="13058" width="6.6640625" style="64" customWidth="1"/>
    <col min="13059" max="13061" width="10.5546875" style="64" customWidth="1"/>
    <col min="13062" max="13062" width="10.6640625" style="64" customWidth="1"/>
    <col min="13063" max="13064" width="10.21875" style="64" customWidth="1"/>
    <col min="13065" max="13066" width="10.5546875" style="64" customWidth="1"/>
    <col min="13067" max="13067" width="11.33203125" style="64" customWidth="1"/>
    <col min="13068" max="13068" width="11.5546875" style="64" customWidth="1"/>
    <col min="13069" max="13070" width="10.44140625" style="64" customWidth="1"/>
    <col min="13071" max="13071" width="11.5546875" style="64" customWidth="1"/>
    <col min="13072" max="13072" width="2.33203125" style="64" customWidth="1"/>
    <col min="13073" max="13073" width="3.44140625" style="64" customWidth="1"/>
    <col min="13074" max="13074" width="2.33203125" style="64" customWidth="1"/>
    <col min="13075" max="13075" width="14.77734375" style="64" customWidth="1"/>
    <col min="13076" max="13076" width="11.109375" style="64" bestFit="1" customWidth="1"/>
    <col min="13077" max="13312" width="8.88671875" style="64"/>
    <col min="13313" max="13313" width="4.21875" style="64" customWidth="1"/>
    <col min="13314" max="13314" width="6.6640625" style="64" customWidth="1"/>
    <col min="13315" max="13317" width="10.5546875" style="64" customWidth="1"/>
    <col min="13318" max="13318" width="10.6640625" style="64" customWidth="1"/>
    <col min="13319" max="13320" width="10.21875" style="64" customWidth="1"/>
    <col min="13321" max="13322" width="10.5546875" style="64" customWidth="1"/>
    <col min="13323" max="13323" width="11.33203125" style="64" customWidth="1"/>
    <col min="13324" max="13324" width="11.5546875" style="64" customWidth="1"/>
    <col min="13325" max="13326" width="10.44140625" style="64" customWidth="1"/>
    <col min="13327" max="13327" width="11.5546875" style="64" customWidth="1"/>
    <col min="13328" max="13328" width="2.33203125" style="64" customWidth="1"/>
    <col min="13329" max="13329" width="3.44140625" style="64" customWidth="1"/>
    <col min="13330" max="13330" width="2.33203125" style="64" customWidth="1"/>
    <col min="13331" max="13331" width="14.77734375" style="64" customWidth="1"/>
    <col min="13332" max="13332" width="11.109375" style="64" bestFit="1" customWidth="1"/>
    <col min="13333" max="13568" width="8.88671875" style="64"/>
    <col min="13569" max="13569" width="4.21875" style="64" customWidth="1"/>
    <col min="13570" max="13570" width="6.6640625" style="64" customWidth="1"/>
    <col min="13571" max="13573" width="10.5546875" style="64" customWidth="1"/>
    <col min="13574" max="13574" width="10.6640625" style="64" customWidth="1"/>
    <col min="13575" max="13576" width="10.21875" style="64" customWidth="1"/>
    <col min="13577" max="13578" width="10.5546875" style="64" customWidth="1"/>
    <col min="13579" max="13579" width="11.33203125" style="64" customWidth="1"/>
    <col min="13580" max="13580" width="11.5546875" style="64" customWidth="1"/>
    <col min="13581" max="13582" width="10.44140625" style="64" customWidth="1"/>
    <col min="13583" max="13583" width="11.5546875" style="64" customWidth="1"/>
    <col min="13584" max="13584" width="2.33203125" style="64" customWidth="1"/>
    <col min="13585" max="13585" width="3.44140625" style="64" customWidth="1"/>
    <col min="13586" max="13586" width="2.33203125" style="64" customWidth="1"/>
    <col min="13587" max="13587" width="14.77734375" style="64" customWidth="1"/>
    <col min="13588" max="13588" width="11.109375" style="64" bestFit="1" customWidth="1"/>
    <col min="13589" max="13824" width="8.88671875" style="64"/>
    <col min="13825" max="13825" width="4.21875" style="64" customWidth="1"/>
    <col min="13826" max="13826" width="6.6640625" style="64" customWidth="1"/>
    <col min="13827" max="13829" width="10.5546875" style="64" customWidth="1"/>
    <col min="13830" max="13830" width="10.6640625" style="64" customWidth="1"/>
    <col min="13831" max="13832" width="10.21875" style="64" customWidth="1"/>
    <col min="13833" max="13834" width="10.5546875" style="64" customWidth="1"/>
    <col min="13835" max="13835" width="11.33203125" style="64" customWidth="1"/>
    <col min="13836" max="13836" width="11.5546875" style="64" customWidth="1"/>
    <col min="13837" max="13838" width="10.44140625" style="64" customWidth="1"/>
    <col min="13839" max="13839" width="11.5546875" style="64" customWidth="1"/>
    <col min="13840" max="13840" width="2.33203125" style="64" customWidth="1"/>
    <col min="13841" max="13841" width="3.44140625" style="64" customWidth="1"/>
    <col min="13842" max="13842" width="2.33203125" style="64" customWidth="1"/>
    <col min="13843" max="13843" width="14.77734375" style="64" customWidth="1"/>
    <col min="13844" max="13844" width="11.109375" style="64" bestFit="1" customWidth="1"/>
    <col min="13845" max="14080" width="8.88671875" style="64"/>
    <col min="14081" max="14081" width="4.21875" style="64" customWidth="1"/>
    <col min="14082" max="14082" width="6.6640625" style="64" customWidth="1"/>
    <col min="14083" max="14085" width="10.5546875" style="64" customWidth="1"/>
    <col min="14086" max="14086" width="10.6640625" style="64" customWidth="1"/>
    <col min="14087" max="14088" width="10.21875" style="64" customWidth="1"/>
    <col min="14089" max="14090" width="10.5546875" style="64" customWidth="1"/>
    <col min="14091" max="14091" width="11.33203125" style="64" customWidth="1"/>
    <col min="14092" max="14092" width="11.5546875" style="64" customWidth="1"/>
    <col min="14093" max="14094" width="10.44140625" style="64" customWidth="1"/>
    <col min="14095" max="14095" width="11.5546875" style="64" customWidth="1"/>
    <col min="14096" max="14096" width="2.33203125" style="64" customWidth="1"/>
    <col min="14097" max="14097" width="3.44140625" style="64" customWidth="1"/>
    <col min="14098" max="14098" width="2.33203125" style="64" customWidth="1"/>
    <col min="14099" max="14099" width="14.77734375" style="64" customWidth="1"/>
    <col min="14100" max="14100" width="11.109375" style="64" bestFit="1" customWidth="1"/>
    <col min="14101" max="14336" width="8.88671875" style="64"/>
    <col min="14337" max="14337" width="4.21875" style="64" customWidth="1"/>
    <col min="14338" max="14338" width="6.6640625" style="64" customWidth="1"/>
    <col min="14339" max="14341" width="10.5546875" style="64" customWidth="1"/>
    <col min="14342" max="14342" width="10.6640625" style="64" customWidth="1"/>
    <col min="14343" max="14344" width="10.21875" style="64" customWidth="1"/>
    <col min="14345" max="14346" width="10.5546875" style="64" customWidth="1"/>
    <col min="14347" max="14347" width="11.33203125" style="64" customWidth="1"/>
    <col min="14348" max="14348" width="11.5546875" style="64" customWidth="1"/>
    <col min="14349" max="14350" width="10.44140625" style="64" customWidth="1"/>
    <col min="14351" max="14351" width="11.5546875" style="64" customWidth="1"/>
    <col min="14352" max="14352" width="2.33203125" style="64" customWidth="1"/>
    <col min="14353" max="14353" width="3.44140625" style="64" customWidth="1"/>
    <col min="14354" max="14354" width="2.33203125" style="64" customWidth="1"/>
    <col min="14355" max="14355" width="14.77734375" style="64" customWidth="1"/>
    <col min="14356" max="14356" width="11.109375" style="64" bestFit="1" customWidth="1"/>
    <col min="14357" max="14592" width="8.88671875" style="64"/>
    <col min="14593" max="14593" width="4.21875" style="64" customWidth="1"/>
    <col min="14594" max="14594" width="6.6640625" style="64" customWidth="1"/>
    <col min="14595" max="14597" width="10.5546875" style="64" customWidth="1"/>
    <col min="14598" max="14598" width="10.6640625" style="64" customWidth="1"/>
    <col min="14599" max="14600" width="10.21875" style="64" customWidth="1"/>
    <col min="14601" max="14602" width="10.5546875" style="64" customWidth="1"/>
    <col min="14603" max="14603" width="11.33203125" style="64" customWidth="1"/>
    <col min="14604" max="14604" width="11.5546875" style="64" customWidth="1"/>
    <col min="14605" max="14606" width="10.44140625" style="64" customWidth="1"/>
    <col min="14607" max="14607" width="11.5546875" style="64" customWidth="1"/>
    <col min="14608" max="14608" width="2.33203125" style="64" customWidth="1"/>
    <col min="14609" max="14609" width="3.44140625" style="64" customWidth="1"/>
    <col min="14610" max="14610" width="2.33203125" style="64" customWidth="1"/>
    <col min="14611" max="14611" width="14.77734375" style="64" customWidth="1"/>
    <col min="14612" max="14612" width="11.109375" style="64" bestFit="1" customWidth="1"/>
    <col min="14613" max="14848" width="8.88671875" style="64"/>
    <col min="14849" max="14849" width="4.21875" style="64" customWidth="1"/>
    <col min="14850" max="14850" width="6.6640625" style="64" customWidth="1"/>
    <col min="14851" max="14853" width="10.5546875" style="64" customWidth="1"/>
    <col min="14854" max="14854" width="10.6640625" style="64" customWidth="1"/>
    <col min="14855" max="14856" width="10.21875" style="64" customWidth="1"/>
    <col min="14857" max="14858" width="10.5546875" style="64" customWidth="1"/>
    <col min="14859" max="14859" width="11.33203125" style="64" customWidth="1"/>
    <col min="14860" max="14860" width="11.5546875" style="64" customWidth="1"/>
    <col min="14861" max="14862" width="10.44140625" style="64" customWidth="1"/>
    <col min="14863" max="14863" width="11.5546875" style="64" customWidth="1"/>
    <col min="14864" max="14864" width="2.33203125" style="64" customWidth="1"/>
    <col min="14865" max="14865" width="3.44140625" style="64" customWidth="1"/>
    <col min="14866" max="14866" width="2.33203125" style="64" customWidth="1"/>
    <col min="14867" max="14867" width="14.77734375" style="64" customWidth="1"/>
    <col min="14868" max="14868" width="11.109375" style="64" bestFit="1" customWidth="1"/>
    <col min="14869" max="15104" width="8.88671875" style="64"/>
    <col min="15105" max="15105" width="4.21875" style="64" customWidth="1"/>
    <col min="15106" max="15106" width="6.6640625" style="64" customWidth="1"/>
    <col min="15107" max="15109" width="10.5546875" style="64" customWidth="1"/>
    <col min="15110" max="15110" width="10.6640625" style="64" customWidth="1"/>
    <col min="15111" max="15112" width="10.21875" style="64" customWidth="1"/>
    <col min="15113" max="15114" width="10.5546875" style="64" customWidth="1"/>
    <col min="15115" max="15115" width="11.33203125" style="64" customWidth="1"/>
    <col min="15116" max="15116" width="11.5546875" style="64" customWidth="1"/>
    <col min="15117" max="15118" width="10.44140625" style="64" customWidth="1"/>
    <col min="15119" max="15119" width="11.5546875" style="64" customWidth="1"/>
    <col min="15120" max="15120" width="2.33203125" style="64" customWidth="1"/>
    <col min="15121" max="15121" width="3.44140625" style="64" customWidth="1"/>
    <col min="15122" max="15122" width="2.33203125" style="64" customWidth="1"/>
    <col min="15123" max="15123" width="14.77734375" style="64" customWidth="1"/>
    <col min="15124" max="15124" width="11.109375" style="64" bestFit="1" customWidth="1"/>
    <col min="15125" max="15360" width="8.88671875" style="64"/>
    <col min="15361" max="15361" width="4.21875" style="64" customWidth="1"/>
    <col min="15362" max="15362" width="6.6640625" style="64" customWidth="1"/>
    <col min="15363" max="15365" width="10.5546875" style="64" customWidth="1"/>
    <col min="15366" max="15366" width="10.6640625" style="64" customWidth="1"/>
    <col min="15367" max="15368" width="10.21875" style="64" customWidth="1"/>
    <col min="15369" max="15370" width="10.5546875" style="64" customWidth="1"/>
    <col min="15371" max="15371" width="11.33203125" style="64" customWidth="1"/>
    <col min="15372" max="15372" width="11.5546875" style="64" customWidth="1"/>
    <col min="15373" max="15374" width="10.44140625" style="64" customWidth="1"/>
    <col min="15375" max="15375" width="11.5546875" style="64" customWidth="1"/>
    <col min="15376" max="15376" width="2.33203125" style="64" customWidth="1"/>
    <col min="15377" max="15377" width="3.44140625" style="64" customWidth="1"/>
    <col min="15378" max="15378" width="2.33203125" style="64" customWidth="1"/>
    <col min="15379" max="15379" width="14.77734375" style="64" customWidth="1"/>
    <col min="15380" max="15380" width="11.109375" style="64" bestFit="1" customWidth="1"/>
    <col min="15381" max="15616" width="8.88671875" style="64"/>
    <col min="15617" max="15617" width="4.21875" style="64" customWidth="1"/>
    <col min="15618" max="15618" width="6.6640625" style="64" customWidth="1"/>
    <col min="15619" max="15621" width="10.5546875" style="64" customWidth="1"/>
    <col min="15622" max="15622" width="10.6640625" style="64" customWidth="1"/>
    <col min="15623" max="15624" width="10.21875" style="64" customWidth="1"/>
    <col min="15625" max="15626" width="10.5546875" style="64" customWidth="1"/>
    <col min="15627" max="15627" width="11.33203125" style="64" customWidth="1"/>
    <col min="15628" max="15628" width="11.5546875" style="64" customWidth="1"/>
    <col min="15629" max="15630" width="10.44140625" style="64" customWidth="1"/>
    <col min="15631" max="15631" width="11.5546875" style="64" customWidth="1"/>
    <col min="15632" max="15632" width="2.33203125" style="64" customWidth="1"/>
    <col min="15633" max="15633" width="3.44140625" style="64" customWidth="1"/>
    <col min="15634" max="15634" width="2.33203125" style="64" customWidth="1"/>
    <col min="15635" max="15635" width="14.77734375" style="64" customWidth="1"/>
    <col min="15636" max="15636" width="11.109375" style="64" bestFit="1" customWidth="1"/>
    <col min="15637" max="15872" width="8.88671875" style="64"/>
    <col min="15873" max="15873" width="4.21875" style="64" customWidth="1"/>
    <col min="15874" max="15874" width="6.6640625" style="64" customWidth="1"/>
    <col min="15875" max="15877" width="10.5546875" style="64" customWidth="1"/>
    <col min="15878" max="15878" width="10.6640625" style="64" customWidth="1"/>
    <col min="15879" max="15880" width="10.21875" style="64" customWidth="1"/>
    <col min="15881" max="15882" width="10.5546875" style="64" customWidth="1"/>
    <col min="15883" max="15883" width="11.33203125" style="64" customWidth="1"/>
    <col min="15884" max="15884" width="11.5546875" style="64" customWidth="1"/>
    <col min="15885" max="15886" width="10.44140625" style="64" customWidth="1"/>
    <col min="15887" max="15887" width="11.5546875" style="64" customWidth="1"/>
    <col min="15888" max="15888" width="2.33203125" style="64" customWidth="1"/>
    <col min="15889" max="15889" width="3.44140625" style="64" customWidth="1"/>
    <col min="15890" max="15890" width="2.33203125" style="64" customWidth="1"/>
    <col min="15891" max="15891" width="14.77734375" style="64" customWidth="1"/>
    <col min="15892" max="15892" width="11.109375" style="64" bestFit="1" customWidth="1"/>
    <col min="15893" max="16128" width="8.88671875" style="64"/>
    <col min="16129" max="16129" width="4.21875" style="64" customWidth="1"/>
    <col min="16130" max="16130" width="6.6640625" style="64" customWidth="1"/>
    <col min="16131" max="16133" width="10.5546875" style="64" customWidth="1"/>
    <col min="16134" max="16134" width="10.6640625" style="64" customWidth="1"/>
    <col min="16135" max="16136" width="10.21875" style="64" customWidth="1"/>
    <col min="16137" max="16138" width="10.5546875" style="64" customWidth="1"/>
    <col min="16139" max="16139" width="11.33203125" style="64" customWidth="1"/>
    <col min="16140" max="16140" width="11.5546875" style="64" customWidth="1"/>
    <col min="16141" max="16142" width="10.44140625" style="64" customWidth="1"/>
    <col min="16143" max="16143" width="11.5546875" style="64" customWidth="1"/>
    <col min="16144" max="16144" width="2.33203125" style="64" customWidth="1"/>
    <col min="16145" max="16145" width="3.44140625" style="64" customWidth="1"/>
    <col min="16146" max="16146" width="2.33203125" style="64" customWidth="1"/>
    <col min="16147" max="16147" width="14.77734375" style="64" customWidth="1"/>
    <col min="16148" max="16148" width="11.109375" style="64" bestFit="1" customWidth="1"/>
    <col min="16149" max="16384" width="8.88671875" style="64"/>
  </cols>
  <sheetData>
    <row r="1" spans="1:21" ht="37.5" customHeight="1" x14ac:dyDescent="0.15">
      <c r="A1" s="190" t="s">
        <v>155</v>
      </c>
      <c r="B1" s="191"/>
      <c r="C1" s="191"/>
      <c r="D1" s="191"/>
      <c r="E1" s="192"/>
      <c r="F1" s="192"/>
      <c r="G1" s="192"/>
      <c r="H1" s="192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</row>
    <row r="2" spans="1:21" ht="15.75" customHeight="1" x14ac:dyDescent="0.15"/>
    <row r="3" spans="1:21" x14ac:dyDescent="0.15">
      <c r="A3" s="559" t="s">
        <v>230</v>
      </c>
      <c r="B3" s="559"/>
      <c r="C3" s="559"/>
      <c r="D3" s="559"/>
      <c r="E3" s="559"/>
      <c r="F3" s="559"/>
      <c r="G3" s="559"/>
      <c r="H3" s="559"/>
      <c r="I3" s="559"/>
      <c r="N3" s="193"/>
    </row>
    <row r="4" spans="1:21" x14ac:dyDescent="0.15">
      <c r="A4" s="559"/>
      <c r="B4" s="559"/>
      <c r="C4" s="559"/>
      <c r="D4" s="559"/>
      <c r="E4" s="559"/>
      <c r="F4" s="559"/>
      <c r="G4" s="559"/>
      <c r="H4" s="559"/>
      <c r="I4" s="559"/>
    </row>
    <row r="5" spans="1:21" x14ac:dyDescent="0.15">
      <c r="A5" s="559"/>
      <c r="B5" s="559"/>
      <c r="C5" s="559"/>
      <c r="D5" s="559"/>
      <c r="E5" s="559"/>
      <c r="F5" s="559"/>
      <c r="G5" s="559"/>
      <c r="H5" s="559"/>
      <c r="I5" s="559"/>
      <c r="U5" s="64" t="s">
        <v>118</v>
      </c>
    </row>
  </sheetData>
  <mergeCells count="1">
    <mergeCell ref="A3:I5"/>
  </mergeCells>
  <phoneticPr fontId="3" type="noConversion"/>
  <pageMargins left="0.39370078740157483" right="0.15748031496062992" top="0.6692913385826772" bottom="0.35433070866141736" header="0.51181102362204722" footer="0.19685039370078741"/>
  <pageSetup paperSize="9" scale="7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  <pageSetUpPr fitToPage="1"/>
  </sheetPr>
  <dimension ref="A1:L198"/>
  <sheetViews>
    <sheetView view="pageBreakPreview" zoomScaleNormal="100" zoomScaleSheetLayoutView="100" workbookViewId="0">
      <selection activeCell="C5" sqref="C5"/>
    </sheetView>
  </sheetViews>
  <sheetFormatPr defaultColWidth="8.88671875" defaultRowHeight="13.5" x14ac:dyDescent="0.15"/>
  <cols>
    <col min="1" max="1" width="7.5546875" style="138" customWidth="1"/>
    <col min="2" max="2" width="9.21875" style="138" customWidth="1"/>
    <col min="3" max="3" width="8.5546875" style="138" bestFit="1" customWidth="1"/>
    <col min="4" max="4" width="8.6640625" style="138" customWidth="1"/>
    <col min="5" max="5" width="14" style="189" customWidth="1"/>
    <col min="6" max="6" width="11.33203125" style="189" customWidth="1"/>
    <col min="7" max="7" width="14" style="189" customWidth="1"/>
    <col min="8" max="10" width="13.6640625" style="189" customWidth="1"/>
    <col min="11" max="11" width="9.6640625" style="136" bestFit="1" customWidth="1"/>
    <col min="12" max="12" width="10" style="137" bestFit="1" customWidth="1"/>
    <col min="13" max="13" width="10" style="138" bestFit="1" customWidth="1"/>
    <col min="14" max="16384" width="8.88671875" style="138"/>
  </cols>
  <sheetData>
    <row r="1" spans="1:12" ht="31.5" customHeight="1" x14ac:dyDescent="0.15">
      <c r="A1" s="560" t="s">
        <v>200</v>
      </c>
      <c r="B1" s="560"/>
      <c r="C1" s="560"/>
      <c r="D1" s="560"/>
      <c r="E1" s="560"/>
      <c r="F1" s="560"/>
      <c r="G1" s="560"/>
      <c r="H1" s="560"/>
      <c r="I1" s="560"/>
      <c r="J1" s="560"/>
    </row>
    <row r="2" spans="1:12" s="142" customFormat="1" ht="23.25" customHeight="1" thickBot="1" x14ac:dyDescent="0.2">
      <c r="A2" s="139" t="s">
        <v>279</v>
      </c>
      <c r="B2" s="140" t="s">
        <v>201</v>
      </c>
      <c r="C2" s="140"/>
      <c r="D2" s="140"/>
      <c r="E2" s="140"/>
      <c r="F2" s="140"/>
      <c r="G2" s="140"/>
      <c r="H2" s="141"/>
      <c r="I2" s="141"/>
      <c r="J2" s="141" t="s">
        <v>16</v>
      </c>
      <c r="K2" s="136"/>
      <c r="L2" s="137"/>
    </row>
    <row r="3" spans="1:12" s="116" customFormat="1" ht="44.25" customHeight="1" x14ac:dyDescent="0.15">
      <c r="A3" s="561" t="s">
        <v>15</v>
      </c>
      <c r="B3" s="562"/>
      <c r="C3" s="562"/>
      <c r="D3" s="563" t="s">
        <v>14</v>
      </c>
      <c r="E3" s="565" t="s">
        <v>13</v>
      </c>
      <c r="F3" s="565" t="s">
        <v>12</v>
      </c>
      <c r="G3" s="569" t="s">
        <v>11</v>
      </c>
      <c r="H3" s="569" t="s">
        <v>107</v>
      </c>
      <c r="I3" s="567" t="s">
        <v>108</v>
      </c>
      <c r="J3" s="571" t="s">
        <v>10</v>
      </c>
      <c r="K3" s="143"/>
      <c r="L3" s="143"/>
    </row>
    <row r="4" spans="1:12" s="116" customFormat="1" ht="44.25" customHeight="1" thickBot="1" x14ac:dyDescent="0.2">
      <c r="A4" s="144" t="s">
        <v>9</v>
      </c>
      <c r="B4" s="145" t="s">
        <v>8</v>
      </c>
      <c r="C4" s="145" t="s">
        <v>7</v>
      </c>
      <c r="D4" s="564"/>
      <c r="E4" s="566"/>
      <c r="F4" s="566"/>
      <c r="G4" s="570"/>
      <c r="H4" s="566"/>
      <c r="I4" s="568"/>
      <c r="J4" s="572"/>
      <c r="K4" s="143"/>
      <c r="L4" s="143"/>
    </row>
    <row r="5" spans="1:12" s="17" customFormat="1" ht="43.5" customHeight="1" thickTop="1" x14ac:dyDescent="0.15">
      <c r="A5" s="573"/>
      <c r="B5" s="584"/>
      <c r="C5" s="146"/>
      <c r="D5" s="580"/>
      <c r="E5" s="147" t="s">
        <v>226</v>
      </c>
      <c r="F5" s="148" t="s">
        <v>227</v>
      </c>
      <c r="G5" s="149" t="s">
        <v>228</v>
      </c>
      <c r="H5" s="150" t="s">
        <v>229</v>
      </c>
      <c r="I5" s="151"/>
      <c r="J5" s="586"/>
      <c r="K5" s="152"/>
      <c r="L5" s="152"/>
    </row>
    <row r="6" spans="1:12" s="17" customFormat="1" ht="44.25" customHeight="1" x14ac:dyDescent="0.15">
      <c r="A6" s="574"/>
      <c r="B6" s="585"/>
      <c r="C6" s="153"/>
      <c r="D6" s="581"/>
      <c r="E6" s="154"/>
      <c r="F6" s="155"/>
      <c r="G6" s="156"/>
      <c r="H6" s="157"/>
      <c r="I6" s="158"/>
      <c r="J6" s="587"/>
      <c r="K6" s="152"/>
      <c r="L6" s="152"/>
    </row>
    <row r="7" spans="1:12" s="17" customFormat="1" ht="43.5" customHeight="1" x14ac:dyDescent="0.15">
      <c r="A7" s="575"/>
      <c r="B7" s="577"/>
      <c r="C7" s="159"/>
      <c r="D7" s="582"/>
      <c r="E7" s="160"/>
      <c r="F7" s="161"/>
      <c r="G7" s="162"/>
      <c r="H7" s="163"/>
      <c r="I7" s="164"/>
      <c r="J7" s="578"/>
      <c r="K7" s="152"/>
      <c r="L7" s="152"/>
    </row>
    <row r="8" spans="1:12" s="17" customFormat="1" ht="44.25" customHeight="1" thickBot="1" x14ac:dyDescent="0.2">
      <c r="A8" s="576"/>
      <c r="B8" s="577"/>
      <c r="C8" s="165"/>
      <c r="D8" s="583"/>
      <c r="E8" s="166"/>
      <c r="F8" s="167"/>
      <c r="G8" s="168"/>
      <c r="H8" s="169"/>
      <c r="I8" s="170"/>
      <c r="J8" s="579"/>
      <c r="K8" s="152"/>
      <c r="L8" s="152"/>
    </row>
    <row r="9" spans="1:12" s="17" customFormat="1" ht="44.25" customHeight="1" thickTop="1" thickBot="1" x14ac:dyDescent="0.2">
      <c r="A9" s="171"/>
      <c r="B9" s="172"/>
      <c r="C9" s="173" t="s">
        <v>53</v>
      </c>
      <c r="D9" s="172"/>
      <c r="E9" s="174">
        <f>SUM(E5:E8)</f>
        <v>0</v>
      </c>
      <c r="F9" s="175">
        <f t="shared" ref="F9:I9" si="0">SUM(F5:F8)</f>
        <v>0</v>
      </c>
      <c r="G9" s="174">
        <f t="shared" si="0"/>
        <v>0</v>
      </c>
      <c r="H9" s="174">
        <f t="shared" si="0"/>
        <v>0</v>
      </c>
      <c r="I9" s="174">
        <f t="shared" si="0"/>
        <v>0</v>
      </c>
      <c r="J9" s="176"/>
      <c r="K9" s="152"/>
      <c r="L9" s="152"/>
    </row>
    <row r="10" spans="1:12" s="116" customFormat="1" ht="21.75" customHeight="1" x14ac:dyDescent="0.15">
      <c r="A10" s="177"/>
      <c r="B10" s="178"/>
      <c r="C10" s="178"/>
      <c r="D10" s="178"/>
      <c r="E10" s="179"/>
      <c r="F10" s="180"/>
      <c r="G10" s="179"/>
      <c r="H10" s="181"/>
      <c r="I10" s="181"/>
      <c r="J10" s="181"/>
      <c r="K10" s="143"/>
      <c r="L10" s="143"/>
    </row>
    <row r="11" spans="1:12" s="142" customFormat="1" ht="21.75" customHeight="1" x14ac:dyDescent="0.15">
      <c r="A11" s="117"/>
      <c r="B11" s="182"/>
      <c r="C11" s="182"/>
      <c r="D11" s="183"/>
      <c r="E11" s="184"/>
      <c r="F11" s="185"/>
      <c r="G11" s="184" t="s">
        <v>109</v>
      </c>
      <c r="H11" s="184"/>
      <c r="I11" s="184"/>
      <c r="J11" s="184"/>
      <c r="K11" s="136"/>
      <c r="L11" s="137"/>
    </row>
    <row r="12" spans="1:12" s="142" customFormat="1" ht="18" customHeight="1" x14ac:dyDescent="0.15">
      <c r="A12" s="186" t="s">
        <v>5</v>
      </c>
      <c r="E12" s="137"/>
      <c r="F12" s="187"/>
      <c r="G12" s="137"/>
      <c r="H12" s="137"/>
      <c r="I12" s="137"/>
      <c r="J12" s="137"/>
      <c r="K12" s="136"/>
      <c r="L12" s="137"/>
    </row>
    <row r="13" spans="1:12" s="142" customFormat="1" ht="18" customHeight="1" x14ac:dyDescent="0.15">
      <c r="A13" s="186" t="s">
        <v>4</v>
      </c>
      <c r="E13" s="137"/>
      <c r="F13" s="187"/>
      <c r="G13" s="137"/>
      <c r="H13" s="137"/>
      <c r="I13" s="137"/>
      <c r="J13" s="137"/>
      <c r="K13" s="136"/>
      <c r="L13" s="137"/>
    </row>
    <row r="14" spans="1:12" s="142" customFormat="1" ht="18" customHeight="1" x14ac:dyDescent="0.15">
      <c r="A14" s="186" t="s">
        <v>3</v>
      </c>
      <c r="E14" s="137"/>
      <c r="F14" s="187"/>
      <c r="G14" s="137"/>
      <c r="H14" s="137"/>
      <c r="I14" s="137"/>
      <c r="J14" s="137"/>
      <c r="K14" s="136"/>
      <c r="L14" s="137"/>
    </row>
    <row r="15" spans="1:12" s="142" customFormat="1" ht="18" customHeight="1" x14ac:dyDescent="0.15">
      <c r="A15" s="186" t="s">
        <v>2</v>
      </c>
      <c r="E15" s="137"/>
      <c r="F15" s="187"/>
      <c r="G15" s="137"/>
      <c r="H15" s="137"/>
      <c r="I15" s="137"/>
      <c r="J15" s="137"/>
      <c r="K15" s="136"/>
      <c r="L15" s="137"/>
    </row>
    <row r="16" spans="1:12" s="142" customFormat="1" ht="11.25" x14ac:dyDescent="0.15">
      <c r="A16" s="186"/>
      <c r="E16" s="137"/>
      <c r="F16" s="187"/>
      <c r="G16" s="137"/>
      <c r="H16" s="137"/>
      <c r="I16" s="137"/>
      <c r="J16" s="137"/>
      <c r="K16" s="136"/>
      <c r="L16" s="137"/>
    </row>
    <row r="17" spans="1:12" s="142" customFormat="1" ht="11.25" x14ac:dyDescent="0.15">
      <c r="A17" s="186"/>
      <c r="E17" s="137"/>
      <c r="F17" s="137"/>
      <c r="G17" s="137"/>
      <c r="H17" s="137"/>
      <c r="I17" s="137"/>
      <c r="J17" s="137"/>
      <c r="K17" s="136"/>
      <c r="L17" s="137"/>
    </row>
    <row r="18" spans="1:12" s="142" customFormat="1" ht="11.25" x14ac:dyDescent="0.15">
      <c r="A18" s="186"/>
      <c r="E18" s="137"/>
      <c r="F18" s="137"/>
      <c r="G18" s="137"/>
      <c r="H18" s="137"/>
      <c r="I18" s="137"/>
      <c r="J18" s="137"/>
      <c r="K18" s="136"/>
      <c r="L18" s="137"/>
    </row>
    <row r="19" spans="1:12" s="142" customFormat="1" ht="11.25" x14ac:dyDescent="0.15">
      <c r="A19" s="186"/>
      <c r="E19" s="137"/>
      <c r="F19" s="137"/>
      <c r="G19" s="137"/>
      <c r="H19" s="137"/>
      <c r="I19" s="137"/>
      <c r="J19" s="137"/>
      <c r="K19" s="136"/>
      <c r="L19" s="137"/>
    </row>
    <row r="20" spans="1:12" s="142" customFormat="1" ht="11.25" x14ac:dyDescent="0.15">
      <c r="A20" s="186"/>
      <c r="E20" s="137"/>
      <c r="F20" s="137"/>
      <c r="G20" s="137"/>
      <c r="H20" s="137"/>
      <c r="I20" s="137"/>
      <c r="J20" s="137"/>
      <c r="K20" s="136"/>
      <c r="L20" s="137"/>
    </row>
    <row r="21" spans="1:12" s="142" customFormat="1" ht="11.25" x14ac:dyDescent="0.15">
      <c r="A21" s="186"/>
      <c r="E21" s="137"/>
      <c r="F21" s="137"/>
      <c r="G21" s="137"/>
      <c r="H21" s="137"/>
      <c r="I21" s="137"/>
      <c r="J21" s="137"/>
      <c r="K21" s="136"/>
      <c r="L21" s="137"/>
    </row>
    <row r="22" spans="1:12" s="142" customFormat="1" ht="11.25" x14ac:dyDescent="0.15">
      <c r="A22" s="186"/>
      <c r="E22" s="137"/>
      <c r="F22" s="137"/>
      <c r="G22" s="137"/>
      <c r="H22" s="137"/>
      <c r="I22" s="137"/>
      <c r="J22" s="137"/>
      <c r="K22" s="136"/>
      <c r="L22" s="137"/>
    </row>
    <row r="23" spans="1:12" s="142" customFormat="1" ht="11.25" x14ac:dyDescent="0.15">
      <c r="A23" s="186"/>
      <c r="E23" s="137"/>
      <c r="F23" s="137"/>
      <c r="G23" s="137"/>
      <c r="H23" s="137"/>
      <c r="I23" s="137"/>
      <c r="J23" s="137"/>
      <c r="K23" s="136"/>
      <c r="L23" s="137"/>
    </row>
    <row r="24" spans="1:12" s="142" customFormat="1" ht="11.25" x14ac:dyDescent="0.15">
      <c r="A24" s="186"/>
      <c r="E24" s="137"/>
      <c r="F24" s="137"/>
      <c r="G24" s="137"/>
      <c r="H24" s="137"/>
      <c r="I24" s="137"/>
      <c r="J24" s="137"/>
      <c r="K24" s="136"/>
      <c r="L24" s="137"/>
    </row>
    <row r="25" spans="1:12" s="142" customFormat="1" ht="11.25" x14ac:dyDescent="0.15">
      <c r="A25" s="186"/>
      <c r="E25" s="137"/>
      <c r="F25" s="137"/>
      <c r="G25" s="137"/>
      <c r="H25" s="137"/>
      <c r="I25" s="137"/>
      <c r="J25" s="137"/>
      <c r="K25" s="136"/>
      <c r="L25" s="137"/>
    </row>
    <row r="26" spans="1:12" s="142" customFormat="1" ht="11.25" x14ac:dyDescent="0.15">
      <c r="A26" s="186"/>
      <c r="E26" s="137"/>
      <c r="F26" s="137"/>
      <c r="G26" s="137"/>
      <c r="H26" s="137"/>
      <c r="I26" s="137"/>
      <c r="J26" s="137"/>
      <c r="K26" s="136"/>
      <c r="L26" s="137"/>
    </row>
    <row r="27" spans="1:12" s="142" customFormat="1" ht="11.25" x14ac:dyDescent="0.15">
      <c r="A27" s="186"/>
      <c r="E27" s="137"/>
      <c r="F27" s="137"/>
      <c r="G27" s="137"/>
      <c r="H27" s="137"/>
      <c r="I27" s="137"/>
      <c r="J27" s="137"/>
      <c r="K27" s="136"/>
      <c r="L27" s="137"/>
    </row>
    <row r="28" spans="1:12" s="142" customFormat="1" ht="11.25" x14ac:dyDescent="0.15">
      <c r="A28" s="186"/>
      <c r="E28" s="137"/>
      <c r="F28" s="137"/>
      <c r="G28" s="137"/>
      <c r="H28" s="137"/>
      <c r="I28" s="137"/>
      <c r="J28" s="137"/>
      <c r="K28" s="136"/>
      <c r="L28" s="137"/>
    </row>
    <row r="29" spans="1:12" s="142" customFormat="1" ht="11.25" x14ac:dyDescent="0.15">
      <c r="A29" s="186"/>
      <c r="E29" s="137"/>
      <c r="F29" s="137"/>
      <c r="G29" s="137"/>
      <c r="H29" s="137"/>
      <c r="I29" s="137"/>
      <c r="J29" s="137"/>
      <c r="K29" s="136"/>
      <c r="L29" s="137"/>
    </row>
    <row r="30" spans="1:12" s="142" customFormat="1" ht="11.25" x14ac:dyDescent="0.15">
      <c r="A30" s="186"/>
      <c r="E30" s="137"/>
      <c r="F30" s="137"/>
      <c r="G30" s="137"/>
      <c r="H30" s="137"/>
      <c r="I30" s="137"/>
      <c r="J30" s="137"/>
      <c r="K30" s="136"/>
      <c r="L30" s="137"/>
    </row>
    <row r="31" spans="1:12" s="142" customFormat="1" ht="11.25" x14ac:dyDescent="0.15">
      <c r="A31" s="186"/>
      <c r="E31" s="137"/>
      <c r="F31" s="137"/>
      <c r="G31" s="137"/>
      <c r="H31" s="137"/>
      <c r="I31" s="137"/>
      <c r="J31" s="137"/>
      <c r="K31" s="136"/>
      <c r="L31" s="137"/>
    </row>
    <row r="32" spans="1:12" s="142" customFormat="1" ht="11.25" x14ac:dyDescent="0.15">
      <c r="A32" s="186"/>
      <c r="E32" s="137"/>
      <c r="F32" s="137"/>
      <c r="G32" s="137"/>
      <c r="H32" s="137"/>
      <c r="I32" s="137"/>
      <c r="J32" s="137"/>
      <c r="K32" s="136"/>
      <c r="L32" s="137"/>
    </row>
    <row r="33" spans="1:12" s="142" customFormat="1" ht="11.25" x14ac:dyDescent="0.15">
      <c r="A33" s="186"/>
      <c r="E33" s="137"/>
      <c r="F33" s="137"/>
      <c r="G33" s="137"/>
      <c r="H33" s="137"/>
      <c r="I33" s="137"/>
      <c r="J33" s="137"/>
      <c r="K33" s="136"/>
      <c r="L33" s="137"/>
    </row>
    <row r="34" spans="1:12" s="142" customFormat="1" ht="11.25" x14ac:dyDescent="0.15">
      <c r="A34" s="186"/>
      <c r="E34" s="137"/>
      <c r="F34" s="137"/>
      <c r="G34" s="137"/>
      <c r="H34" s="137"/>
      <c r="I34" s="137"/>
      <c r="J34" s="137"/>
      <c r="K34" s="136"/>
      <c r="L34" s="137"/>
    </row>
    <row r="35" spans="1:12" s="142" customFormat="1" ht="11.25" x14ac:dyDescent="0.15">
      <c r="A35" s="186"/>
      <c r="E35" s="137"/>
      <c r="F35" s="137"/>
      <c r="G35" s="137"/>
      <c r="H35" s="137"/>
      <c r="I35" s="137"/>
      <c r="J35" s="137"/>
      <c r="K35" s="136"/>
      <c r="L35" s="137"/>
    </row>
    <row r="36" spans="1:12" s="142" customFormat="1" ht="11.25" x14ac:dyDescent="0.15">
      <c r="A36" s="186"/>
      <c r="E36" s="137"/>
      <c r="F36" s="137"/>
      <c r="G36" s="137"/>
      <c r="H36" s="137"/>
      <c r="I36" s="137"/>
      <c r="J36" s="137"/>
      <c r="K36" s="136"/>
      <c r="L36" s="137"/>
    </row>
    <row r="37" spans="1:12" s="142" customFormat="1" ht="11.25" x14ac:dyDescent="0.15">
      <c r="A37" s="186"/>
      <c r="E37" s="137"/>
      <c r="F37" s="137"/>
      <c r="G37" s="137"/>
      <c r="H37" s="137"/>
      <c r="I37" s="137"/>
      <c r="J37" s="137"/>
      <c r="K37" s="136"/>
      <c r="L37" s="137"/>
    </row>
    <row r="38" spans="1:12" s="142" customFormat="1" ht="11.25" x14ac:dyDescent="0.15">
      <c r="A38" s="186"/>
      <c r="E38" s="137"/>
      <c r="F38" s="137"/>
      <c r="G38" s="137"/>
      <c r="H38" s="137"/>
      <c r="I38" s="137"/>
      <c r="J38" s="137"/>
      <c r="K38" s="136"/>
      <c r="L38" s="137"/>
    </row>
    <row r="39" spans="1:12" s="142" customFormat="1" ht="11.25" x14ac:dyDescent="0.15">
      <c r="A39" s="186"/>
      <c r="E39" s="137"/>
      <c r="F39" s="137"/>
      <c r="G39" s="137"/>
      <c r="H39" s="137"/>
      <c r="I39" s="137"/>
      <c r="J39" s="137"/>
      <c r="K39" s="136"/>
      <c r="L39" s="137"/>
    </row>
    <row r="40" spans="1:12" s="142" customFormat="1" ht="9" customHeight="1" x14ac:dyDescent="0.15">
      <c r="A40" s="186"/>
      <c r="E40" s="137"/>
      <c r="F40" s="137"/>
      <c r="G40" s="137"/>
      <c r="H40" s="137"/>
      <c r="I40" s="137"/>
      <c r="J40" s="137"/>
      <c r="K40" s="136"/>
      <c r="L40" s="137"/>
    </row>
    <row r="41" spans="1:12" s="142" customFormat="1" ht="11.25" hidden="1" x14ac:dyDescent="0.15">
      <c r="A41" s="186"/>
      <c r="E41" s="137"/>
      <c r="F41" s="137"/>
      <c r="G41" s="137"/>
      <c r="H41" s="137"/>
      <c r="I41" s="137"/>
      <c r="J41" s="137"/>
      <c r="K41" s="136"/>
      <c r="L41" s="137"/>
    </row>
    <row r="42" spans="1:12" s="142" customFormat="1" ht="11.25" x14ac:dyDescent="0.15">
      <c r="A42" s="186"/>
      <c r="E42" s="137"/>
      <c r="F42" s="137"/>
      <c r="G42" s="137"/>
      <c r="H42" s="137"/>
      <c r="I42" s="137"/>
      <c r="J42" s="137"/>
      <c r="K42" s="136"/>
      <c r="L42" s="137"/>
    </row>
    <row r="43" spans="1:12" s="142" customFormat="1" ht="11.25" x14ac:dyDescent="0.15">
      <c r="A43" s="186"/>
      <c r="E43" s="137"/>
      <c r="F43" s="137"/>
      <c r="G43" s="137"/>
      <c r="H43" s="137"/>
      <c r="I43" s="137"/>
      <c r="J43" s="137"/>
      <c r="K43" s="136"/>
      <c r="L43" s="137"/>
    </row>
    <row r="44" spans="1:12" s="142" customFormat="1" ht="11.25" x14ac:dyDescent="0.15">
      <c r="A44" s="186"/>
      <c r="E44" s="137"/>
      <c r="F44" s="137"/>
      <c r="G44" s="137"/>
      <c r="H44" s="137"/>
      <c r="I44" s="137"/>
      <c r="J44" s="137"/>
      <c r="K44" s="136"/>
      <c r="L44" s="137"/>
    </row>
    <row r="45" spans="1:12" s="142" customFormat="1" ht="11.25" x14ac:dyDescent="0.15">
      <c r="A45" s="186"/>
      <c r="E45" s="137"/>
      <c r="F45" s="137"/>
      <c r="G45" s="137"/>
      <c r="H45" s="137"/>
      <c r="I45" s="137"/>
      <c r="J45" s="137"/>
      <c r="K45" s="136"/>
      <c r="L45" s="137"/>
    </row>
    <row r="46" spans="1:12" s="142" customFormat="1" ht="11.25" x14ac:dyDescent="0.15">
      <c r="A46" s="186"/>
      <c r="E46" s="137"/>
      <c r="F46" s="137"/>
      <c r="G46" s="137"/>
      <c r="H46" s="137"/>
      <c r="I46" s="137"/>
      <c r="J46" s="137"/>
      <c r="K46" s="136"/>
      <c r="L46" s="137"/>
    </row>
    <row r="47" spans="1:12" s="142" customFormat="1" ht="11.25" x14ac:dyDescent="0.15">
      <c r="A47" s="186"/>
      <c r="E47" s="137"/>
      <c r="F47" s="137"/>
      <c r="G47" s="137"/>
      <c r="H47" s="137"/>
      <c r="I47" s="137"/>
      <c r="J47" s="137"/>
      <c r="K47" s="136"/>
      <c r="L47" s="137"/>
    </row>
    <row r="48" spans="1:12" s="142" customFormat="1" ht="11.25" x14ac:dyDescent="0.15">
      <c r="A48" s="186"/>
      <c r="E48" s="137"/>
      <c r="F48" s="137"/>
      <c r="G48" s="137"/>
      <c r="H48" s="137"/>
      <c r="I48" s="137"/>
      <c r="J48" s="137"/>
      <c r="K48" s="136"/>
      <c r="L48" s="137"/>
    </row>
    <row r="49" spans="1:12" s="142" customFormat="1" ht="11.25" x14ac:dyDescent="0.15">
      <c r="A49" s="186"/>
      <c r="E49" s="137"/>
      <c r="F49" s="137"/>
      <c r="G49" s="137"/>
      <c r="H49" s="137"/>
      <c r="I49" s="137"/>
      <c r="J49" s="137"/>
      <c r="K49" s="136"/>
      <c r="L49" s="137"/>
    </row>
    <row r="50" spans="1:12" s="142" customFormat="1" ht="11.25" x14ac:dyDescent="0.15">
      <c r="A50" s="186"/>
      <c r="E50" s="137"/>
      <c r="F50" s="137"/>
      <c r="G50" s="137"/>
      <c r="H50" s="137"/>
      <c r="I50" s="137"/>
      <c r="J50" s="137"/>
      <c r="K50" s="136"/>
      <c r="L50" s="137"/>
    </row>
    <row r="51" spans="1:12" s="142" customFormat="1" ht="11.25" x14ac:dyDescent="0.15">
      <c r="A51" s="186"/>
      <c r="E51" s="137"/>
      <c r="F51" s="137"/>
      <c r="G51" s="137"/>
      <c r="H51" s="137"/>
      <c r="I51" s="137"/>
      <c r="J51" s="137"/>
      <c r="K51" s="136"/>
      <c r="L51" s="137"/>
    </row>
    <row r="52" spans="1:12" s="142" customFormat="1" ht="11.25" x14ac:dyDescent="0.15">
      <c r="A52" s="186"/>
      <c r="E52" s="137"/>
      <c r="F52" s="137"/>
      <c r="G52" s="137"/>
      <c r="H52" s="137"/>
      <c r="I52" s="137"/>
      <c r="J52" s="137"/>
      <c r="K52" s="136"/>
      <c r="L52" s="137"/>
    </row>
    <row r="53" spans="1:12" s="142" customFormat="1" ht="11.25" x14ac:dyDescent="0.15">
      <c r="A53" s="186"/>
      <c r="E53" s="137"/>
      <c r="F53" s="137"/>
      <c r="G53" s="137"/>
      <c r="H53" s="137"/>
      <c r="I53" s="137"/>
      <c r="J53" s="137"/>
      <c r="K53" s="136"/>
      <c r="L53" s="137"/>
    </row>
    <row r="54" spans="1:12" s="142" customFormat="1" ht="11.25" x14ac:dyDescent="0.15">
      <c r="A54" s="186"/>
      <c r="E54" s="137"/>
      <c r="F54" s="137"/>
      <c r="G54" s="137"/>
      <c r="H54" s="137"/>
      <c r="I54" s="137"/>
      <c r="J54" s="137"/>
      <c r="K54" s="136"/>
      <c r="L54" s="137"/>
    </row>
    <row r="55" spans="1:12" s="142" customFormat="1" ht="11.25" x14ac:dyDescent="0.15">
      <c r="A55" s="186"/>
      <c r="E55" s="137"/>
      <c r="F55" s="137"/>
      <c r="G55" s="137"/>
      <c r="H55" s="137"/>
      <c r="I55" s="137"/>
      <c r="J55" s="137"/>
      <c r="K55" s="136"/>
      <c r="L55" s="137"/>
    </row>
    <row r="56" spans="1:12" s="142" customFormat="1" ht="11.25" x14ac:dyDescent="0.15">
      <c r="A56" s="186"/>
      <c r="E56" s="137"/>
      <c r="F56" s="137"/>
      <c r="G56" s="137"/>
      <c r="H56" s="137"/>
      <c r="I56" s="137"/>
      <c r="J56" s="137"/>
      <c r="K56" s="136"/>
      <c r="L56" s="137"/>
    </row>
    <row r="57" spans="1:12" s="142" customFormat="1" ht="11.25" x14ac:dyDescent="0.15">
      <c r="A57" s="186"/>
      <c r="E57" s="137"/>
      <c r="F57" s="137"/>
      <c r="G57" s="137"/>
      <c r="H57" s="137"/>
      <c r="I57" s="137"/>
      <c r="J57" s="137"/>
      <c r="K57" s="136"/>
      <c r="L57" s="137"/>
    </row>
    <row r="58" spans="1:12" s="142" customFormat="1" ht="11.25" x14ac:dyDescent="0.15">
      <c r="A58" s="186"/>
      <c r="E58" s="137"/>
      <c r="F58" s="137"/>
      <c r="G58" s="137"/>
      <c r="H58" s="137"/>
      <c r="I58" s="137"/>
      <c r="J58" s="137"/>
      <c r="K58" s="136"/>
      <c r="L58" s="137"/>
    </row>
    <row r="59" spans="1:12" s="142" customFormat="1" ht="11.25" x14ac:dyDescent="0.15">
      <c r="A59" s="186"/>
      <c r="E59" s="137"/>
      <c r="F59" s="137"/>
      <c r="G59" s="137"/>
      <c r="H59" s="137"/>
      <c r="I59" s="137"/>
      <c r="J59" s="137"/>
      <c r="K59" s="136"/>
      <c r="L59" s="137"/>
    </row>
    <row r="60" spans="1:12" s="142" customFormat="1" ht="11.25" x14ac:dyDescent="0.15">
      <c r="A60" s="186"/>
      <c r="E60" s="137"/>
      <c r="F60" s="137"/>
      <c r="G60" s="137"/>
      <c r="H60" s="137"/>
      <c r="I60" s="137"/>
      <c r="J60" s="137"/>
      <c r="K60" s="136"/>
      <c r="L60" s="137"/>
    </row>
    <row r="61" spans="1:12" s="142" customFormat="1" ht="11.25" x14ac:dyDescent="0.15">
      <c r="A61" s="186"/>
      <c r="E61" s="137"/>
      <c r="F61" s="137"/>
      <c r="G61" s="137"/>
      <c r="H61" s="137"/>
      <c r="I61" s="137"/>
      <c r="J61" s="137"/>
      <c r="K61" s="136"/>
      <c r="L61" s="137"/>
    </row>
    <row r="62" spans="1:12" s="142" customFormat="1" ht="11.25" x14ac:dyDescent="0.15">
      <c r="A62" s="186"/>
      <c r="E62" s="137"/>
      <c r="F62" s="137"/>
      <c r="G62" s="137"/>
      <c r="H62" s="137"/>
      <c r="I62" s="137"/>
      <c r="J62" s="137"/>
      <c r="K62" s="136"/>
      <c r="L62" s="137"/>
    </row>
    <row r="63" spans="1:12" s="142" customFormat="1" ht="11.25" x14ac:dyDescent="0.15">
      <c r="A63" s="186"/>
      <c r="E63" s="137"/>
      <c r="F63" s="137"/>
      <c r="G63" s="137"/>
      <c r="H63" s="137"/>
      <c r="I63" s="137"/>
      <c r="J63" s="137"/>
      <c r="K63" s="136"/>
      <c r="L63" s="137"/>
    </row>
    <row r="64" spans="1:12" s="142" customFormat="1" ht="11.25" x14ac:dyDescent="0.15">
      <c r="A64" s="186"/>
      <c r="E64" s="137"/>
      <c r="F64" s="137"/>
      <c r="G64" s="137"/>
      <c r="H64" s="137"/>
      <c r="I64" s="137"/>
      <c r="J64" s="137"/>
      <c r="K64" s="136"/>
      <c r="L64" s="137"/>
    </row>
    <row r="65" spans="1:12" s="142" customFormat="1" ht="11.25" x14ac:dyDescent="0.15">
      <c r="A65" s="186"/>
      <c r="E65" s="137"/>
      <c r="F65" s="137"/>
      <c r="G65" s="137"/>
      <c r="H65" s="137"/>
      <c r="I65" s="137"/>
      <c r="J65" s="137"/>
      <c r="K65" s="136"/>
      <c r="L65" s="137"/>
    </row>
    <row r="66" spans="1:12" s="142" customFormat="1" ht="11.25" x14ac:dyDescent="0.15">
      <c r="A66" s="186"/>
      <c r="E66" s="137"/>
      <c r="F66" s="137"/>
      <c r="G66" s="137"/>
      <c r="H66" s="137"/>
      <c r="I66" s="137"/>
      <c r="J66" s="137"/>
      <c r="K66" s="136"/>
      <c r="L66" s="137"/>
    </row>
    <row r="67" spans="1:12" s="142" customFormat="1" ht="11.25" x14ac:dyDescent="0.15">
      <c r="A67" s="186"/>
      <c r="E67" s="137"/>
      <c r="F67" s="137"/>
      <c r="G67" s="137"/>
      <c r="H67" s="137"/>
      <c r="I67" s="137"/>
      <c r="J67" s="137"/>
      <c r="K67" s="136"/>
      <c r="L67" s="137"/>
    </row>
    <row r="68" spans="1:12" s="142" customFormat="1" ht="11.25" x14ac:dyDescent="0.15">
      <c r="A68" s="186"/>
      <c r="E68" s="137"/>
      <c r="F68" s="137"/>
      <c r="G68" s="137"/>
      <c r="H68" s="137"/>
      <c r="I68" s="137"/>
      <c r="J68" s="137"/>
      <c r="K68" s="136"/>
      <c r="L68" s="137"/>
    </row>
    <row r="69" spans="1:12" s="142" customFormat="1" ht="11.25" x14ac:dyDescent="0.15">
      <c r="A69" s="186"/>
      <c r="E69" s="137"/>
      <c r="F69" s="137"/>
      <c r="G69" s="137"/>
      <c r="H69" s="137"/>
      <c r="I69" s="137"/>
      <c r="J69" s="137"/>
      <c r="K69" s="136"/>
      <c r="L69" s="137"/>
    </row>
    <row r="70" spans="1:12" s="142" customFormat="1" ht="11.25" x14ac:dyDescent="0.15">
      <c r="A70" s="186"/>
      <c r="E70" s="137"/>
      <c r="F70" s="137"/>
      <c r="G70" s="137"/>
      <c r="H70" s="137"/>
      <c r="I70" s="137"/>
      <c r="J70" s="137"/>
      <c r="K70" s="136"/>
      <c r="L70" s="137"/>
    </row>
    <row r="71" spans="1:12" s="142" customFormat="1" ht="11.25" x14ac:dyDescent="0.15">
      <c r="A71" s="186"/>
      <c r="E71" s="137"/>
      <c r="F71" s="137"/>
      <c r="G71" s="137"/>
      <c r="H71" s="137"/>
      <c r="I71" s="137"/>
      <c r="J71" s="137"/>
      <c r="K71" s="136"/>
      <c r="L71" s="137"/>
    </row>
    <row r="72" spans="1:12" s="142" customFormat="1" ht="11.25" x14ac:dyDescent="0.15">
      <c r="A72" s="186"/>
      <c r="E72" s="137"/>
      <c r="F72" s="137"/>
      <c r="G72" s="137"/>
      <c r="H72" s="137"/>
      <c r="I72" s="137"/>
      <c r="J72" s="137"/>
      <c r="K72" s="136"/>
      <c r="L72" s="137"/>
    </row>
    <row r="73" spans="1:12" s="142" customFormat="1" ht="11.25" x14ac:dyDescent="0.15">
      <c r="A73" s="186"/>
      <c r="E73" s="137"/>
      <c r="F73" s="137"/>
      <c r="G73" s="137"/>
      <c r="H73" s="137"/>
      <c r="I73" s="137"/>
      <c r="J73" s="137"/>
      <c r="K73" s="136"/>
      <c r="L73" s="137"/>
    </row>
    <row r="74" spans="1:12" s="142" customFormat="1" ht="11.25" x14ac:dyDescent="0.15">
      <c r="A74" s="186"/>
      <c r="E74" s="137"/>
      <c r="F74" s="137"/>
      <c r="G74" s="137"/>
      <c r="H74" s="137"/>
      <c r="I74" s="137"/>
      <c r="J74" s="137"/>
      <c r="K74" s="136"/>
      <c r="L74" s="137"/>
    </row>
    <row r="75" spans="1:12" s="142" customFormat="1" ht="11.25" x14ac:dyDescent="0.15">
      <c r="A75" s="186"/>
      <c r="E75" s="137"/>
      <c r="F75" s="137"/>
      <c r="G75" s="137"/>
      <c r="H75" s="137"/>
      <c r="I75" s="137"/>
      <c r="J75" s="137"/>
      <c r="K75" s="136"/>
      <c r="L75" s="137"/>
    </row>
    <row r="76" spans="1:12" s="142" customFormat="1" ht="11.25" x14ac:dyDescent="0.15">
      <c r="A76" s="186"/>
      <c r="E76" s="137"/>
      <c r="F76" s="137"/>
      <c r="G76" s="137"/>
      <c r="H76" s="137"/>
      <c r="I76" s="137"/>
      <c r="J76" s="137"/>
      <c r="K76" s="136"/>
      <c r="L76" s="137"/>
    </row>
    <row r="77" spans="1:12" s="142" customFormat="1" ht="11.25" x14ac:dyDescent="0.15">
      <c r="A77" s="186"/>
      <c r="E77" s="137"/>
      <c r="F77" s="137"/>
      <c r="G77" s="137"/>
      <c r="H77" s="137"/>
      <c r="I77" s="137"/>
      <c r="J77" s="137"/>
      <c r="K77" s="136"/>
      <c r="L77" s="137"/>
    </row>
    <row r="78" spans="1:12" s="142" customFormat="1" ht="11.25" x14ac:dyDescent="0.15">
      <c r="A78" s="186"/>
      <c r="E78" s="137"/>
      <c r="F78" s="137"/>
      <c r="G78" s="137"/>
      <c r="H78" s="137"/>
      <c r="I78" s="137"/>
      <c r="J78" s="137"/>
      <c r="K78" s="136"/>
      <c r="L78" s="137"/>
    </row>
    <row r="79" spans="1:12" s="142" customFormat="1" ht="11.25" x14ac:dyDescent="0.15">
      <c r="A79" s="186"/>
      <c r="E79" s="137"/>
      <c r="F79" s="137"/>
      <c r="G79" s="137"/>
      <c r="H79" s="137"/>
      <c r="I79" s="137"/>
      <c r="J79" s="137"/>
      <c r="K79" s="136"/>
      <c r="L79" s="137"/>
    </row>
    <row r="80" spans="1:12" s="142" customFormat="1" ht="11.25" x14ac:dyDescent="0.15">
      <c r="A80" s="186"/>
      <c r="E80" s="137"/>
      <c r="F80" s="137"/>
      <c r="G80" s="137"/>
      <c r="H80" s="137"/>
      <c r="I80" s="137"/>
      <c r="J80" s="137"/>
      <c r="K80" s="136"/>
      <c r="L80" s="137"/>
    </row>
    <row r="81" spans="1:12" s="142" customFormat="1" ht="11.25" x14ac:dyDescent="0.15">
      <c r="A81" s="186"/>
      <c r="E81" s="137"/>
      <c r="F81" s="137"/>
      <c r="G81" s="137"/>
      <c r="H81" s="137"/>
      <c r="I81" s="137"/>
      <c r="J81" s="137"/>
      <c r="K81" s="136"/>
      <c r="L81" s="137"/>
    </row>
    <row r="82" spans="1:12" s="142" customFormat="1" ht="11.25" x14ac:dyDescent="0.15">
      <c r="A82" s="186"/>
      <c r="E82" s="137"/>
      <c r="F82" s="137"/>
      <c r="G82" s="137"/>
      <c r="H82" s="137"/>
      <c r="I82" s="137"/>
      <c r="J82" s="137"/>
      <c r="K82" s="136"/>
      <c r="L82" s="137"/>
    </row>
    <row r="83" spans="1:12" s="142" customFormat="1" ht="11.25" x14ac:dyDescent="0.15">
      <c r="A83" s="186"/>
      <c r="E83" s="137"/>
      <c r="F83" s="137"/>
      <c r="G83" s="137"/>
      <c r="H83" s="137"/>
      <c r="I83" s="137"/>
      <c r="J83" s="137"/>
      <c r="K83" s="136"/>
      <c r="L83" s="137"/>
    </row>
    <row r="84" spans="1:12" s="142" customFormat="1" ht="11.25" x14ac:dyDescent="0.15">
      <c r="A84" s="186"/>
      <c r="E84" s="137"/>
      <c r="F84" s="137"/>
      <c r="G84" s="137"/>
      <c r="H84" s="137"/>
      <c r="I84" s="137"/>
      <c r="J84" s="137"/>
      <c r="K84" s="136"/>
      <c r="L84" s="137"/>
    </row>
    <row r="85" spans="1:12" s="142" customFormat="1" ht="11.25" x14ac:dyDescent="0.15">
      <c r="A85" s="186"/>
      <c r="E85" s="137"/>
      <c r="F85" s="137"/>
      <c r="G85" s="137"/>
      <c r="H85" s="137"/>
      <c r="I85" s="137"/>
      <c r="J85" s="137"/>
      <c r="K85" s="136"/>
      <c r="L85" s="137"/>
    </row>
    <row r="86" spans="1:12" s="142" customFormat="1" ht="11.25" x14ac:dyDescent="0.15">
      <c r="A86" s="186"/>
      <c r="E86" s="137"/>
      <c r="F86" s="137"/>
      <c r="G86" s="137"/>
      <c r="H86" s="137"/>
      <c r="I86" s="137"/>
      <c r="J86" s="137"/>
      <c r="K86" s="136"/>
      <c r="L86" s="137"/>
    </row>
    <row r="87" spans="1:12" s="142" customFormat="1" ht="11.25" x14ac:dyDescent="0.15">
      <c r="A87" s="186"/>
      <c r="E87" s="137"/>
      <c r="F87" s="137"/>
      <c r="G87" s="137"/>
      <c r="H87" s="137"/>
      <c r="I87" s="137"/>
      <c r="J87" s="137"/>
      <c r="K87" s="136"/>
      <c r="L87" s="137"/>
    </row>
    <row r="88" spans="1:12" s="142" customFormat="1" ht="11.25" x14ac:dyDescent="0.15">
      <c r="A88" s="186"/>
      <c r="E88" s="137"/>
      <c r="F88" s="137"/>
      <c r="G88" s="137"/>
      <c r="H88" s="137"/>
      <c r="I88" s="137"/>
      <c r="J88" s="137"/>
      <c r="K88" s="136"/>
      <c r="L88" s="137"/>
    </row>
    <row r="89" spans="1:12" s="142" customFormat="1" ht="11.25" x14ac:dyDescent="0.15">
      <c r="A89" s="186"/>
      <c r="E89" s="137"/>
      <c r="F89" s="137"/>
      <c r="G89" s="137"/>
      <c r="H89" s="137"/>
      <c r="I89" s="137"/>
      <c r="J89" s="137"/>
      <c r="K89" s="136"/>
      <c r="L89" s="137"/>
    </row>
    <row r="90" spans="1:12" s="142" customFormat="1" ht="11.25" x14ac:dyDescent="0.15">
      <c r="A90" s="186"/>
      <c r="E90" s="137"/>
      <c r="F90" s="137"/>
      <c r="G90" s="137"/>
      <c r="H90" s="137"/>
      <c r="I90" s="137"/>
      <c r="J90" s="137"/>
      <c r="K90" s="136"/>
      <c r="L90" s="137"/>
    </row>
    <row r="91" spans="1:12" s="142" customFormat="1" ht="11.25" x14ac:dyDescent="0.15">
      <c r="A91" s="186"/>
      <c r="E91" s="137"/>
      <c r="F91" s="137"/>
      <c r="G91" s="137"/>
      <c r="H91" s="137"/>
      <c r="I91" s="137"/>
      <c r="J91" s="137"/>
      <c r="K91" s="136"/>
      <c r="L91" s="137"/>
    </row>
    <row r="92" spans="1:12" s="142" customFormat="1" ht="11.25" x14ac:dyDescent="0.15">
      <c r="A92" s="186"/>
      <c r="E92" s="137"/>
      <c r="F92" s="137"/>
      <c r="G92" s="137"/>
      <c r="H92" s="137"/>
      <c r="I92" s="137"/>
      <c r="J92" s="137"/>
      <c r="K92" s="136"/>
      <c r="L92" s="137"/>
    </row>
    <row r="93" spans="1:12" s="142" customFormat="1" ht="11.25" x14ac:dyDescent="0.15">
      <c r="A93" s="186"/>
      <c r="E93" s="137"/>
      <c r="F93" s="137"/>
      <c r="G93" s="137"/>
      <c r="H93" s="137"/>
      <c r="I93" s="137"/>
      <c r="J93" s="137"/>
      <c r="K93" s="136"/>
      <c r="L93" s="137"/>
    </row>
    <row r="94" spans="1:12" s="142" customFormat="1" ht="11.25" x14ac:dyDescent="0.15">
      <c r="A94" s="186"/>
      <c r="E94" s="137"/>
      <c r="F94" s="137"/>
      <c r="G94" s="137"/>
      <c r="H94" s="137"/>
      <c r="I94" s="137"/>
      <c r="J94" s="137"/>
      <c r="K94" s="136"/>
      <c r="L94" s="137"/>
    </row>
    <row r="95" spans="1:12" s="142" customFormat="1" ht="11.25" x14ac:dyDescent="0.15">
      <c r="A95" s="186"/>
      <c r="E95" s="137"/>
      <c r="F95" s="137"/>
      <c r="G95" s="137"/>
      <c r="H95" s="137"/>
      <c r="I95" s="137"/>
      <c r="J95" s="137"/>
      <c r="K95" s="136"/>
      <c r="L95" s="137"/>
    </row>
    <row r="96" spans="1:12" s="142" customFormat="1" ht="11.25" x14ac:dyDescent="0.15">
      <c r="A96" s="186"/>
      <c r="E96" s="137"/>
      <c r="F96" s="137"/>
      <c r="G96" s="137"/>
      <c r="H96" s="137"/>
      <c r="I96" s="137"/>
      <c r="J96" s="137"/>
      <c r="K96" s="136"/>
      <c r="L96" s="137"/>
    </row>
    <row r="97" spans="1:12" s="142" customFormat="1" ht="11.25" x14ac:dyDescent="0.15">
      <c r="A97" s="186"/>
      <c r="E97" s="137"/>
      <c r="F97" s="137"/>
      <c r="G97" s="137"/>
      <c r="H97" s="137"/>
      <c r="I97" s="137"/>
      <c r="J97" s="137"/>
      <c r="K97" s="136"/>
      <c r="L97" s="137"/>
    </row>
    <row r="98" spans="1:12" s="142" customFormat="1" ht="11.25" x14ac:dyDescent="0.15">
      <c r="A98" s="186"/>
      <c r="E98" s="137"/>
      <c r="F98" s="137"/>
      <c r="G98" s="137"/>
      <c r="H98" s="137"/>
      <c r="I98" s="137"/>
      <c r="J98" s="137"/>
      <c r="K98" s="136"/>
      <c r="L98" s="137"/>
    </row>
    <row r="99" spans="1:12" s="142" customFormat="1" ht="11.25" x14ac:dyDescent="0.15">
      <c r="A99" s="186"/>
      <c r="E99" s="137"/>
      <c r="F99" s="137"/>
      <c r="G99" s="137"/>
      <c r="H99" s="137"/>
      <c r="I99" s="137"/>
      <c r="J99" s="137"/>
      <c r="K99" s="136"/>
      <c r="L99" s="137"/>
    </row>
    <row r="100" spans="1:12" s="142" customFormat="1" ht="11.25" x14ac:dyDescent="0.15">
      <c r="A100" s="186"/>
      <c r="E100" s="137"/>
      <c r="F100" s="137"/>
      <c r="G100" s="137"/>
      <c r="H100" s="137"/>
      <c r="I100" s="137"/>
      <c r="J100" s="137"/>
      <c r="K100" s="136"/>
      <c r="L100" s="137"/>
    </row>
    <row r="101" spans="1:12" s="142" customFormat="1" ht="11.25" x14ac:dyDescent="0.15">
      <c r="A101" s="186"/>
      <c r="E101" s="137"/>
      <c r="F101" s="137"/>
      <c r="G101" s="137"/>
      <c r="H101" s="137"/>
      <c r="I101" s="137"/>
      <c r="J101" s="137"/>
      <c r="K101" s="136"/>
      <c r="L101" s="137"/>
    </row>
    <row r="102" spans="1:12" s="142" customFormat="1" ht="11.25" x14ac:dyDescent="0.15">
      <c r="A102" s="186"/>
      <c r="E102" s="137"/>
      <c r="F102" s="137"/>
      <c r="G102" s="137"/>
      <c r="H102" s="137"/>
      <c r="I102" s="137"/>
      <c r="J102" s="137"/>
      <c r="K102" s="136"/>
      <c r="L102" s="137"/>
    </row>
    <row r="103" spans="1:12" s="142" customFormat="1" ht="11.25" x14ac:dyDescent="0.15">
      <c r="A103" s="186"/>
      <c r="E103" s="137"/>
      <c r="F103" s="137"/>
      <c r="G103" s="137"/>
      <c r="H103" s="137"/>
      <c r="I103" s="137"/>
      <c r="J103" s="137"/>
      <c r="K103" s="136"/>
      <c r="L103" s="137"/>
    </row>
    <row r="104" spans="1:12" s="142" customFormat="1" ht="11.25" x14ac:dyDescent="0.15">
      <c r="A104" s="186"/>
      <c r="E104" s="137"/>
      <c r="F104" s="137"/>
      <c r="G104" s="137"/>
      <c r="H104" s="137"/>
      <c r="I104" s="137"/>
      <c r="J104" s="137"/>
      <c r="K104" s="136"/>
      <c r="L104" s="137"/>
    </row>
    <row r="105" spans="1:12" s="142" customFormat="1" ht="11.25" x14ac:dyDescent="0.15">
      <c r="A105" s="186"/>
      <c r="E105" s="137"/>
      <c r="F105" s="137"/>
      <c r="G105" s="137"/>
      <c r="H105" s="137"/>
      <c r="I105" s="137"/>
      <c r="J105" s="137"/>
      <c r="K105" s="136"/>
      <c r="L105" s="137"/>
    </row>
    <row r="106" spans="1:12" s="142" customFormat="1" ht="11.25" x14ac:dyDescent="0.15">
      <c r="A106" s="186"/>
      <c r="E106" s="137"/>
      <c r="F106" s="137"/>
      <c r="G106" s="137"/>
      <c r="H106" s="137"/>
      <c r="I106" s="137"/>
      <c r="J106" s="137"/>
      <c r="K106" s="136"/>
      <c r="L106" s="137"/>
    </row>
    <row r="107" spans="1:12" s="142" customFormat="1" ht="11.25" x14ac:dyDescent="0.15">
      <c r="A107" s="186"/>
      <c r="E107" s="137"/>
      <c r="F107" s="137"/>
      <c r="G107" s="137"/>
      <c r="H107" s="137"/>
      <c r="I107" s="137"/>
      <c r="J107" s="137"/>
      <c r="K107" s="136"/>
      <c r="L107" s="137"/>
    </row>
    <row r="108" spans="1:12" s="142" customFormat="1" ht="11.25" x14ac:dyDescent="0.15">
      <c r="A108" s="186"/>
      <c r="E108" s="137"/>
      <c r="F108" s="137"/>
      <c r="G108" s="137"/>
      <c r="H108" s="137"/>
      <c r="I108" s="137"/>
      <c r="J108" s="137"/>
      <c r="K108" s="136"/>
      <c r="L108" s="137"/>
    </row>
    <row r="109" spans="1:12" s="142" customFormat="1" ht="11.25" x14ac:dyDescent="0.15">
      <c r="A109" s="186"/>
      <c r="E109" s="137"/>
      <c r="F109" s="137"/>
      <c r="G109" s="137"/>
      <c r="H109" s="137"/>
      <c r="I109" s="137"/>
      <c r="J109" s="137"/>
      <c r="K109" s="136"/>
      <c r="L109" s="137"/>
    </row>
    <row r="110" spans="1:12" s="142" customFormat="1" ht="11.25" x14ac:dyDescent="0.15">
      <c r="A110" s="186"/>
      <c r="E110" s="137"/>
      <c r="F110" s="137"/>
      <c r="G110" s="137"/>
      <c r="H110" s="137"/>
      <c r="I110" s="137"/>
      <c r="J110" s="137"/>
      <c r="K110" s="136"/>
      <c r="L110" s="137"/>
    </row>
    <row r="111" spans="1:12" s="142" customFormat="1" ht="11.25" x14ac:dyDescent="0.15">
      <c r="A111" s="186"/>
      <c r="E111" s="137"/>
      <c r="F111" s="137"/>
      <c r="G111" s="137"/>
      <c r="H111" s="137"/>
      <c r="I111" s="137"/>
      <c r="J111" s="137"/>
      <c r="K111" s="136"/>
      <c r="L111" s="137"/>
    </row>
    <row r="112" spans="1:12" s="142" customFormat="1" ht="11.25" x14ac:dyDescent="0.15">
      <c r="A112" s="186"/>
      <c r="E112" s="137"/>
      <c r="F112" s="137"/>
      <c r="G112" s="137"/>
      <c r="H112" s="137"/>
      <c r="I112" s="137"/>
      <c r="J112" s="137"/>
      <c r="K112" s="136"/>
      <c r="L112" s="137"/>
    </row>
    <row r="113" spans="1:12" s="142" customFormat="1" ht="11.25" x14ac:dyDescent="0.15">
      <c r="A113" s="186"/>
      <c r="E113" s="137"/>
      <c r="F113" s="137"/>
      <c r="G113" s="137"/>
      <c r="H113" s="137"/>
      <c r="I113" s="137"/>
      <c r="J113" s="137"/>
      <c r="K113" s="136"/>
      <c r="L113" s="137"/>
    </row>
    <row r="114" spans="1:12" s="142" customFormat="1" ht="11.25" x14ac:dyDescent="0.15">
      <c r="A114" s="186"/>
      <c r="E114" s="137"/>
      <c r="F114" s="137"/>
      <c r="G114" s="137"/>
      <c r="H114" s="137"/>
      <c r="I114" s="137"/>
      <c r="J114" s="137"/>
      <c r="K114" s="136"/>
      <c r="L114" s="137"/>
    </row>
    <row r="115" spans="1:12" s="142" customFormat="1" ht="11.25" x14ac:dyDescent="0.15">
      <c r="A115" s="186"/>
      <c r="E115" s="137"/>
      <c r="F115" s="137"/>
      <c r="G115" s="137"/>
      <c r="H115" s="137"/>
      <c r="I115" s="137"/>
      <c r="J115" s="137"/>
      <c r="K115" s="136"/>
      <c r="L115" s="137"/>
    </row>
    <row r="116" spans="1:12" s="142" customFormat="1" ht="11.25" x14ac:dyDescent="0.15">
      <c r="A116" s="186"/>
      <c r="E116" s="137"/>
      <c r="F116" s="137"/>
      <c r="G116" s="137"/>
      <c r="H116" s="137"/>
      <c r="I116" s="137"/>
      <c r="J116" s="137"/>
      <c r="K116" s="136"/>
      <c r="L116" s="137"/>
    </row>
    <row r="117" spans="1:12" s="142" customFormat="1" ht="11.25" x14ac:dyDescent="0.15">
      <c r="A117" s="186"/>
      <c r="E117" s="137"/>
      <c r="F117" s="137"/>
      <c r="G117" s="137"/>
      <c r="H117" s="137"/>
      <c r="I117" s="137"/>
      <c r="J117" s="137"/>
      <c r="K117" s="136"/>
      <c r="L117" s="137"/>
    </row>
    <row r="118" spans="1:12" s="142" customFormat="1" ht="11.25" x14ac:dyDescent="0.15">
      <c r="A118" s="186"/>
      <c r="E118" s="137"/>
      <c r="F118" s="137"/>
      <c r="G118" s="137"/>
      <c r="H118" s="137"/>
      <c r="I118" s="137"/>
      <c r="J118" s="137"/>
      <c r="K118" s="136"/>
      <c r="L118" s="137"/>
    </row>
    <row r="119" spans="1:12" s="142" customFormat="1" ht="11.25" x14ac:dyDescent="0.15">
      <c r="A119" s="186"/>
      <c r="E119" s="137"/>
      <c r="F119" s="137"/>
      <c r="G119" s="137"/>
      <c r="H119" s="137"/>
      <c r="I119" s="137"/>
      <c r="J119" s="137"/>
      <c r="K119" s="136"/>
      <c r="L119" s="137"/>
    </row>
    <row r="120" spans="1:12" s="142" customFormat="1" ht="11.25" x14ac:dyDescent="0.15">
      <c r="A120" s="186"/>
      <c r="E120" s="137"/>
      <c r="F120" s="137"/>
      <c r="G120" s="137"/>
      <c r="H120" s="137"/>
      <c r="I120" s="137"/>
      <c r="J120" s="137"/>
      <c r="K120" s="136"/>
      <c r="L120" s="137"/>
    </row>
    <row r="121" spans="1:12" s="142" customFormat="1" ht="11.25" x14ac:dyDescent="0.15">
      <c r="A121" s="186"/>
      <c r="E121" s="137"/>
      <c r="F121" s="137"/>
      <c r="G121" s="137"/>
      <c r="H121" s="137"/>
      <c r="I121" s="137"/>
      <c r="J121" s="137"/>
      <c r="K121" s="136"/>
      <c r="L121" s="137"/>
    </row>
    <row r="122" spans="1:12" s="142" customFormat="1" ht="11.25" x14ac:dyDescent="0.15">
      <c r="A122" s="186"/>
      <c r="E122" s="137"/>
      <c r="F122" s="137"/>
      <c r="G122" s="137"/>
      <c r="H122" s="137"/>
      <c r="I122" s="137"/>
      <c r="J122" s="137"/>
      <c r="K122" s="136"/>
      <c r="L122" s="137"/>
    </row>
    <row r="123" spans="1:12" s="142" customFormat="1" ht="11.25" x14ac:dyDescent="0.15">
      <c r="A123" s="186"/>
      <c r="E123" s="137"/>
      <c r="F123" s="137"/>
      <c r="G123" s="137"/>
      <c r="H123" s="137"/>
      <c r="I123" s="137"/>
      <c r="J123" s="137"/>
      <c r="K123" s="136"/>
      <c r="L123" s="137"/>
    </row>
    <row r="124" spans="1:12" s="142" customFormat="1" ht="11.25" x14ac:dyDescent="0.15">
      <c r="A124" s="186"/>
      <c r="E124" s="137"/>
      <c r="F124" s="137"/>
      <c r="G124" s="137"/>
      <c r="H124" s="137"/>
      <c r="I124" s="137"/>
      <c r="J124" s="137"/>
      <c r="K124" s="136"/>
      <c r="L124" s="137"/>
    </row>
    <row r="125" spans="1:12" s="142" customFormat="1" ht="11.25" x14ac:dyDescent="0.15">
      <c r="A125" s="186"/>
      <c r="E125" s="137"/>
      <c r="F125" s="137"/>
      <c r="G125" s="137"/>
      <c r="H125" s="137"/>
      <c r="I125" s="137"/>
      <c r="J125" s="137"/>
      <c r="K125" s="136"/>
      <c r="L125" s="137"/>
    </row>
    <row r="126" spans="1:12" s="142" customFormat="1" ht="11.25" x14ac:dyDescent="0.15">
      <c r="A126" s="186"/>
      <c r="E126" s="137"/>
      <c r="F126" s="137"/>
      <c r="G126" s="137"/>
      <c r="H126" s="137"/>
      <c r="I126" s="137"/>
      <c r="J126" s="137"/>
      <c r="K126" s="136"/>
      <c r="L126" s="137"/>
    </row>
    <row r="127" spans="1:12" s="142" customFormat="1" ht="11.25" x14ac:dyDescent="0.15">
      <c r="A127" s="186"/>
      <c r="E127" s="137"/>
      <c r="F127" s="137"/>
      <c r="G127" s="137"/>
      <c r="H127" s="137"/>
      <c r="I127" s="137"/>
      <c r="J127" s="137"/>
      <c r="K127" s="136"/>
      <c r="L127" s="137"/>
    </row>
    <row r="128" spans="1:12" s="142" customFormat="1" ht="11.25" x14ac:dyDescent="0.15">
      <c r="A128" s="186"/>
      <c r="E128" s="137"/>
      <c r="F128" s="137"/>
      <c r="G128" s="137"/>
      <c r="H128" s="137"/>
      <c r="I128" s="137"/>
      <c r="J128" s="137"/>
      <c r="K128" s="136"/>
      <c r="L128" s="137"/>
    </row>
    <row r="129" spans="1:12" s="142" customFormat="1" ht="11.25" x14ac:dyDescent="0.15">
      <c r="A129" s="186"/>
      <c r="E129" s="137"/>
      <c r="F129" s="137"/>
      <c r="G129" s="137"/>
      <c r="H129" s="137"/>
      <c r="I129" s="137"/>
      <c r="J129" s="137"/>
      <c r="K129" s="136"/>
      <c r="L129" s="137"/>
    </row>
    <row r="130" spans="1:12" s="142" customFormat="1" ht="11.25" x14ac:dyDescent="0.15">
      <c r="A130" s="186"/>
      <c r="E130" s="137"/>
      <c r="F130" s="137"/>
      <c r="G130" s="137"/>
      <c r="H130" s="137"/>
      <c r="I130" s="137"/>
      <c r="J130" s="137"/>
      <c r="K130" s="136"/>
      <c r="L130" s="137"/>
    </row>
    <row r="131" spans="1:12" s="142" customFormat="1" ht="11.25" x14ac:dyDescent="0.15">
      <c r="A131" s="186"/>
      <c r="E131" s="137"/>
      <c r="F131" s="137"/>
      <c r="G131" s="137"/>
      <c r="H131" s="137"/>
      <c r="I131" s="137"/>
      <c r="J131" s="137"/>
      <c r="K131" s="136"/>
      <c r="L131" s="137"/>
    </row>
    <row r="132" spans="1:12" s="142" customFormat="1" ht="11.25" x14ac:dyDescent="0.15">
      <c r="A132" s="186"/>
      <c r="E132" s="137"/>
      <c r="F132" s="137"/>
      <c r="G132" s="137"/>
      <c r="H132" s="137"/>
      <c r="I132" s="137"/>
      <c r="J132" s="137"/>
      <c r="K132" s="136"/>
      <c r="L132" s="137"/>
    </row>
    <row r="133" spans="1:12" s="142" customFormat="1" ht="11.25" x14ac:dyDescent="0.15">
      <c r="A133" s="186"/>
      <c r="E133" s="137"/>
      <c r="F133" s="137"/>
      <c r="G133" s="137"/>
      <c r="H133" s="137"/>
      <c r="I133" s="137"/>
      <c r="J133" s="137"/>
      <c r="K133" s="136"/>
      <c r="L133" s="137"/>
    </row>
    <row r="134" spans="1:12" s="142" customFormat="1" ht="11.25" x14ac:dyDescent="0.15">
      <c r="A134" s="186"/>
      <c r="E134" s="137"/>
      <c r="F134" s="137"/>
      <c r="G134" s="137"/>
      <c r="H134" s="137"/>
      <c r="I134" s="137"/>
      <c r="J134" s="137"/>
      <c r="K134" s="136"/>
      <c r="L134" s="137"/>
    </row>
    <row r="135" spans="1:12" s="142" customFormat="1" ht="11.25" x14ac:dyDescent="0.15">
      <c r="A135" s="186"/>
      <c r="E135" s="137"/>
      <c r="F135" s="137"/>
      <c r="G135" s="137"/>
      <c r="H135" s="137"/>
      <c r="I135" s="137"/>
      <c r="J135" s="137"/>
      <c r="K135" s="136"/>
      <c r="L135" s="137"/>
    </row>
    <row r="136" spans="1:12" s="142" customFormat="1" ht="11.25" x14ac:dyDescent="0.15">
      <c r="A136" s="186"/>
      <c r="E136" s="137"/>
      <c r="F136" s="137"/>
      <c r="G136" s="137"/>
      <c r="H136" s="137"/>
      <c r="I136" s="137"/>
      <c r="J136" s="137"/>
      <c r="K136" s="136"/>
      <c r="L136" s="137"/>
    </row>
    <row r="137" spans="1:12" s="142" customFormat="1" ht="11.25" x14ac:dyDescent="0.15">
      <c r="A137" s="186"/>
      <c r="E137" s="137"/>
      <c r="F137" s="137"/>
      <c r="G137" s="137"/>
      <c r="H137" s="137"/>
      <c r="I137" s="137"/>
      <c r="J137" s="137"/>
      <c r="K137" s="136"/>
      <c r="L137" s="137"/>
    </row>
    <row r="138" spans="1:12" s="142" customFormat="1" ht="11.25" x14ac:dyDescent="0.15">
      <c r="A138" s="186"/>
      <c r="E138" s="137"/>
      <c r="F138" s="137"/>
      <c r="G138" s="137"/>
      <c r="H138" s="137"/>
      <c r="I138" s="137"/>
      <c r="J138" s="137"/>
      <c r="K138" s="136"/>
      <c r="L138" s="137"/>
    </row>
    <row r="139" spans="1:12" s="142" customFormat="1" ht="11.25" x14ac:dyDescent="0.15">
      <c r="A139" s="186"/>
      <c r="E139" s="137"/>
      <c r="F139" s="137"/>
      <c r="G139" s="137"/>
      <c r="H139" s="137"/>
      <c r="I139" s="137"/>
      <c r="J139" s="137"/>
      <c r="K139" s="136"/>
      <c r="L139" s="137"/>
    </row>
    <row r="140" spans="1:12" s="142" customFormat="1" ht="11.25" x14ac:dyDescent="0.15">
      <c r="A140" s="186"/>
      <c r="E140" s="137"/>
      <c r="F140" s="137"/>
      <c r="G140" s="137"/>
      <c r="H140" s="137"/>
      <c r="I140" s="137"/>
      <c r="J140" s="137"/>
      <c r="K140" s="136"/>
      <c r="L140" s="137"/>
    </row>
    <row r="141" spans="1:12" s="142" customFormat="1" ht="11.25" x14ac:dyDescent="0.15">
      <c r="A141" s="186"/>
      <c r="E141" s="137"/>
      <c r="F141" s="137"/>
      <c r="G141" s="137"/>
      <c r="H141" s="137"/>
      <c r="I141" s="137"/>
      <c r="J141" s="137"/>
      <c r="K141" s="136"/>
      <c r="L141" s="137"/>
    </row>
    <row r="142" spans="1:12" s="142" customFormat="1" ht="11.25" x14ac:dyDescent="0.15">
      <c r="A142" s="186"/>
      <c r="E142" s="137"/>
      <c r="F142" s="137"/>
      <c r="G142" s="137"/>
      <c r="H142" s="137"/>
      <c r="I142" s="137"/>
      <c r="J142" s="137"/>
      <c r="K142" s="136"/>
      <c r="L142" s="137"/>
    </row>
    <row r="143" spans="1:12" s="142" customFormat="1" ht="11.25" x14ac:dyDescent="0.15">
      <c r="A143" s="186"/>
      <c r="E143" s="137"/>
      <c r="F143" s="137"/>
      <c r="G143" s="137"/>
      <c r="H143" s="137"/>
      <c r="I143" s="137"/>
      <c r="J143" s="137"/>
      <c r="K143" s="136"/>
      <c r="L143" s="137"/>
    </row>
    <row r="144" spans="1:12" s="142" customFormat="1" ht="11.25" x14ac:dyDescent="0.15">
      <c r="A144" s="186"/>
      <c r="E144" s="137"/>
      <c r="F144" s="137"/>
      <c r="G144" s="137"/>
      <c r="H144" s="137"/>
      <c r="I144" s="137"/>
      <c r="J144" s="137"/>
      <c r="K144" s="136"/>
      <c r="L144" s="137"/>
    </row>
    <row r="145" spans="1:12" s="142" customFormat="1" ht="11.25" x14ac:dyDescent="0.15">
      <c r="A145" s="186"/>
      <c r="E145" s="137"/>
      <c r="F145" s="137"/>
      <c r="G145" s="137"/>
      <c r="H145" s="137"/>
      <c r="I145" s="137"/>
      <c r="J145" s="137"/>
      <c r="K145" s="136"/>
      <c r="L145" s="137"/>
    </row>
    <row r="146" spans="1:12" s="142" customFormat="1" ht="11.25" x14ac:dyDescent="0.15">
      <c r="A146" s="186"/>
      <c r="E146" s="137"/>
      <c r="F146" s="137"/>
      <c r="G146" s="137"/>
      <c r="H146" s="137"/>
      <c r="I146" s="137"/>
      <c r="J146" s="137"/>
      <c r="K146" s="136"/>
      <c r="L146" s="137"/>
    </row>
    <row r="147" spans="1:12" s="142" customFormat="1" ht="11.25" x14ac:dyDescent="0.15">
      <c r="A147" s="186"/>
      <c r="E147" s="137"/>
      <c r="F147" s="137"/>
      <c r="G147" s="137"/>
      <c r="H147" s="137"/>
      <c r="I147" s="137"/>
      <c r="J147" s="137"/>
      <c r="K147" s="136"/>
      <c r="L147" s="137"/>
    </row>
    <row r="148" spans="1:12" s="142" customFormat="1" ht="11.25" x14ac:dyDescent="0.15">
      <c r="A148" s="186"/>
      <c r="E148" s="137"/>
      <c r="F148" s="137"/>
      <c r="G148" s="137"/>
      <c r="H148" s="137"/>
      <c r="I148" s="137"/>
      <c r="J148" s="137"/>
      <c r="K148" s="136"/>
      <c r="L148" s="137"/>
    </row>
    <row r="149" spans="1:12" x14ac:dyDescent="0.15">
      <c r="A149" s="188"/>
    </row>
    <row r="150" spans="1:12" x14ac:dyDescent="0.15">
      <c r="A150" s="188"/>
    </row>
    <row r="151" spans="1:12" x14ac:dyDescent="0.15">
      <c r="A151" s="188"/>
    </row>
    <row r="152" spans="1:12" x14ac:dyDescent="0.15">
      <c r="A152" s="188"/>
    </row>
    <row r="153" spans="1:12" x14ac:dyDescent="0.15">
      <c r="A153" s="188"/>
    </row>
    <row r="154" spans="1:12" x14ac:dyDescent="0.15">
      <c r="A154" s="188"/>
    </row>
    <row r="155" spans="1:12" x14ac:dyDescent="0.15">
      <c r="A155" s="188"/>
    </row>
    <row r="156" spans="1:12" x14ac:dyDescent="0.15">
      <c r="A156" s="188"/>
    </row>
    <row r="157" spans="1:12" x14ac:dyDescent="0.15">
      <c r="A157" s="188"/>
    </row>
    <row r="158" spans="1:12" x14ac:dyDescent="0.15">
      <c r="A158" s="188"/>
    </row>
    <row r="159" spans="1:12" x14ac:dyDescent="0.15">
      <c r="A159" s="188"/>
    </row>
    <row r="160" spans="1:12" x14ac:dyDescent="0.15">
      <c r="A160" s="188"/>
      <c r="E160" s="138"/>
      <c r="F160" s="138"/>
      <c r="G160" s="138"/>
      <c r="H160" s="138"/>
      <c r="I160" s="138"/>
      <c r="J160" s="138"/>
      <c r="K160" s="138"/>
      <c r="L160" s="138"/>
    </row>
    <row r="161" spans="1:1" s="138" customFormat="1" x14ac:dyDescent="0.15">
      <c r="A161" s="188"/>
    </row>
    <row r="162" spans="1:1" s="138" customFormat="1" x14ac:dyDescent="0.15">
      <c r="A162" s="188"/>
    </row>
    <row r="163" spans="1:1" s="138" customFormat="1" x14ac:dyDescent="0.15">
      <c r="A163" s="188"/>
    </row>
    <row r="164" spans="1:1" s="138" customFormat="1" x14ac:dyDescent="0.15">
      <c r="A164" s="188"/>
    </row>
    <row r="165" spans="1:1" s="138" customFormat="1" x14ac:dyDescent="0.15">
      <c r="A165" s="188"/>
    </row>
    <row r="166" spans="1:1" s="138" customFormat="1" x14ac:dyDescent="0.15">
      <c r="A166" s="188"/>
    </row>
    <row r="167" spans="1:1" s="138" customFormat="1" x14ac:dyDescent="0.15">
      <c r="A167" s="188"/>
    </row>
    <row r="168" spans="1:1" s="138" customFormat="1" x14ac:dyDescent="0.15">
      <c r="A168" s="188"/>
    </row>
    <row r="169" spans="1:1" s="138" customFormat="1" x14ac:dyDescent="0.15">
      <c r="A169" s="188"/>
    </row>
    <row r="170" spans="1:1" s="138" customFormat="1" x14ac:dyDescent="0.15">
      <c r="A170" s="188"/>
    </row>
    <row r="171" spans="1:1" s="138" customFormat="1" x14ac:dyDescent="0.15">
      <c r="A171" s="188"/>
    </row>
    <row r="172" spans="1:1" s="138" customFormat="1" x14ac:dyDescent="0.15">
      <c r="A172" s="188"/>
    </row>
    <row r="173" spans="1:1" s="138" customFormat="1" x14ac:dyDescent="0.15">
      <c r="A173" s="188"/>
    </row>
    <row r="174" spans="1:1" s="138" customFormat="1" x14ac:dyDescent="0.15">
      <c r="A174" s="188"/>
    </row>
    <row r="175" spans="1:1" s="138" customFormat="1" x14ac:dyDescent="0.15">
      <c r="A175" s="188"/>
    </row>
    <row r="176" spans="1:1" s="138" customFormat="1" x14ac:dyDescent="0.15">
      <c r="A176" s="188"/>
    </row>
    <row r="177" spans="1:1" s="138" customFormat="1" x14ac:dyDescent="0.15">
      <c r="A177" s="188"/>
    </row>
    <row r="178" spans="1:1" s="138" customFormat="1" x14ac:dyDescent="0.15">
      <c r="A178" s="188"/>
    </row>
    <row r="179" spans="1:1" s="138" customFormat="1" x14ac:dyDescent="0.15">
      <c r="A179" s="188"/>
    </row>
    <row r="180" spans="1:1" s="138" customFormat="1" x14ac:dyDescent="0.15">
      <c r="A180" s="188"/>
    </row>
    <row r="181" spans="1:1" s="138" customFormat="1" x14ac:dyDescent="0.15">
      <c r="A181" s="188"/>
    </row>
    <row r="182" spans="1:1" s="138" customFormat="1" x14ac:dyDescent="0.15">
      <c r="A182" s="188"/>
    </row>
    <row r="183" spans="1:1" s="138" customFormat="1" x14ac:dyDescent="0.15">
      <c r="A183" s="188"/>
    </row>
    <row r="184" spans="1:1" s="138" customFormat="1" x14ac:dyDescent="0.15">
      <c r="A184" s="188"/>
    </row>
    <row r="185" spans="1:1" s="138" customFormat="1" x14ac:dyDescent="0.15">
      <c r="A185" s="188"/>
    </row>
    <row r="186" spans="1:1" s="138" customFormat="1" x14ac:dyDescent="0.15">
      <c r="A186" s="188"/>
    </row>
    <row r="187" spans="1:1" s="138" customFormat="1" x14ac:dyDescent="0.15">
      <c r="A187" s="188"/>
    </row>
    <row r="188" spans="1:1" s="138" customFormat="1" x14ac:dyDescent="0.15">
      <c r="A188" s="188"/>
    </row>
    <row r="189" spans="1:1" s="138" customFormat="1" x14ac:dyDescent="0.15">
      <c r="A189" s="188"/>
    </row>
    <row r="190" spans="1:1" s="138" customFormat="1" x14ac:dyDescent="0.15">
      <c r="A190" s="188"/>
    </row>
    <row r="191" spans="1:1" s="138" customFormat="1" x14ac:dyDescent="0.15">
      <c r="A191" s="188"/>
    </row>
    <row r="192" spans="1:1" s="138" customFormat="1" x14ac:dyDescent="0.15">
      <c r="A192" s="188"/>
    </row>
    <row r="193" spans="1:1" s="138" customFormat="1" x14ac:dyDescent="0.15">
      <c r="A193" s="188"/>
    </row>
    <row r="194" spans="1:1" s="138" customFormat="1" x14ac:dyDescent="0.15">
      <c r="A194" s="188"/>
    </row>
    <row r="195" spans="1:1" s="138" customFormat="1" x14ac:dyDescent="0.15">
      <c r="A195" s="188"/>
    </row>
    <row r="196" spans="1:1" s="138" customFormat="1" x14ac:dyDescent="0.15">
      <c r="A196" s="188"/>
    </row>
    <row r="197" spans="1:1" s="138" customFormat="1" x14ac:dyDescent="0.15">
      <c r="A197" s="188"/>
    </row>
    <row r="198" spans="1:1" s="138" customFormat="1" x14ac:dyDescent="0.15">
      <c r="A198" s="188"/>
    </row>
  </sheetData>
  <mergeCells count="17">
    <mergeCell ref="A5:A6"/>
    <mergeCell ref="A7:A8"/>
    <mergeCell ref="B7:B8"/>
    <mergeCell ref="J7:J8"/>
    <mergeCell ref="D5:D6"/>
    <mergeCell ref="D7:D8"/>
    <mergeCell ref="B5:B6"/>
    <mergeCell ref="J5:J6"/>
    <mergeCell ref="A1:J1"/>
    <mergeCell ref="A3:C3"/>
    <mergeCell ref="D3:D4"/>
    <mergeCell ref="E3:E4"/>
    <mergeCell ref="F3:F4"/>
    <mergeCell ref="I3:I4"/>
    <mergeCell ref="H3:H4"/>
    <mergeCell ref="G3:G4"/>
    <mergeCell ref="J3:J4"/>
  </mergeCells>
  <phoneticPr fontId="3" type="noConversion"/>
  <printOptions horizontalCentered="1"/>
  <pageMargins left="0.35433070866141736" right="0.35433070866141736" top="0.98425196850393704" bottom="0.98425196850393704" header="0.51181102362204722" footer="0.51181102362204722"/>
  <pageSetup paperSize="9" scale="73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0"/>
  <sheetViews>
    <sheetView view="pageBreakPreview" zoomScale="130" zoomScaleNormal="100" zoomScaleSheetLayoutView="130" workbookViewId="0">
      <selection activeCell="C6" sqref="C6"/>
    </sheetView>
  </sheetViews>
  <sheetFormatPr defaultColWidth="8.88671875" defaultRowHeight="12" x14ac:dyDescent="0.15"/>
  <cols>
    <col min="1" max="1" width="12.33203125" style="116" customWidth="1"/>
    <col min="2" max="2" width="12" style="116" customWidth="1"/>
    <col min="3" max="3" width="24.44140625" style="116" customWidth="1"/>
    <col min="4" max="4" width="22.6640625" style="116" bestFit="1" customWidth="1"/>
    <col min="5" max="5" width="15" style="116" customWidth="1"/>
    <col min="6" max="16384" width="8.88671875" style="116"/>
  </cols>
  <sheetData>
    <row r="1" spans="1:6" ht="27" customHeight="1" x14ac:dyDescent="0.15">
      <c r="A1" s="588" t="s">
        <v>23</v>
      </c>
      <c r="B1" s="588"/>
      <c r="C1" s="588"/>
      <c r="D1" s="588"/>
      <c r="E1" s="588"/>
    </row>
    <row r="2" spans="1:6" ht="24" customHeight="1" thickBot="1" x14ac:dyDescent="0.2">
      <c r="A2" s="117" t="s">
        <v>279</v>
      </c>
      <c r="B2" s="118"/>
      <c r="C2" s="118"/>
      <c r="D2" s="118"/>
      <c r="E2" s="133" t="s">
        <v>22</v>
      </c>
    </row>
    <row r="3" spans="1:6" ht="24" customHeight="1" thickBot="1" x14ac:dyDescent="0.2">
      <c r="A3" s="119" t="s">
        <v>21</v>
      </c>
      <c r="B3" s="120" t="s">
        <v>20</v>
      </c>
      <c r="C3" s="120" t="s">
        <v>19</v>
      </c>
      <c r="D3" s="120" t="s">
        <v>18</v>
      </c>
      <c r="E3" s="121" t="s">
        <v>17</v>
      </c>
    </row>
    <row r="4" spans="1:6" ht="24" customHeight="1" thickTop="1" x14ac:dyDescent="0.15">
      <c r="A4" s="432"/>
      <c r="B4" s="434"/>
      <c r="C4" s="436"/>
      <c r="D4" s="123"/>
      <c r="E4" s="125"/>
    </row>
    <row r="5" spans="1:6" ht="24" customHeight="1" x14ac:dyDescent="0.15">
      <c r="A5" s="433"/>
      <c r="B5" s="435"/>
      <c r="C5" s="437"/>
      <c r="D5" s="127"/>
      <c r="E5" s="128"/>
    </row>
    <row r="6" spans="1:6" ht="24" customHeight="1" x14ac:dyDescent="0.15">
      <c r="A6" s="433"/>
      <c r="B6" s="435"/>
      <c r="C6" s="437"/>
      <c r="D6" s="127"/>
      <c r="E6" s="128"/>
      <c r="F6" s="134"/>
    </row>
    <row r="7" spans="1:6" ht="24" customHeight="1" x14ac:dyDescent="0.15">
      <c r="A7" s="433"/>
      <c r="B7" s="435"/>
      <c r="C7" s="437"/>
      <c r="D7" s="127"/>
      <c r="E7" s="128"/>
      <c r="F7" s="134"/>
    </row>
    <row r="8" spans="1:6" ht="24" customHeight="1" x14ac:dyDescent="0.15">
      <c r="A8" s="433"/>
      <c r="B8" s="435"/>
      <c r="C8" s="437"/>
      <c r="D8" s="127"/>
      <c r="E8" s="128"/>
      <c r="F8" s="134"/>
    </row>
    <row r="9" spans="1:6" ht="24" customHeight="1" x14ac:dyDescent="0.15">
      <c r="A9" s="441" t="s">
        <v>248</v>
      </c>
      <c r="B9" s="442">
        <f>SUM(B4:B8)</f>
        <v>0</v>
      </c>
      <c r="C9" s="443"/>
      <c r="D9" s="443"/>
      <c r="E9" s="444"/>
      <c r="F9" s="134"/>
    </row>
    <row r="10" spans="1:6" x14ac:dyDescent="0.15">
      <c r="E10" s="135"/>
    </row>
  </sheetData>
  <mergeCells count="1">
    <mergeCell ref="A1:E1"/>
  </mergeCells>
  <phoneticPr fontId="3" type="noConversion"/>
  <pageMargins left="0.75" right="0.75" top="1" bottom="1" header="0.5" footer="0.5"/>
  <pageSetup paperSize="9" scale="8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zoomScaleNormal="100" workbookViewId="0">
      <selection activeCell="C9" sqref="C9"/>
    </sheetView>
  </sheetViews>
  <sheetFormatPr defaultColWidth="8.88671875" defaultRowHeight="12" x14ac:dyDescent="0.15"/>
  <cols>
    <col min="1" max="1" width="12.33203125" style="116" customWidth="1"/>
    <col min="2" max="2" width="6.88671875" style="116" customWidth="1"/>
    <col min="3" max="4" width="12.33203125" style="116" customWidth="1"/>
    <col min="5" max="6" width="15" style="116" customWidth="1"/>
    <col min="7" max="16384" width="8.88671875" style="116"/>
  </cols>
  <sheetData>
    <row r="1" spans="1:6" ht="27" customHeight="1" x14ac:dyDescent="0.15">
      <c r="A1" s="588" t="s">
        <v>30</v>
      </c>
      <c r="B1" s="588"/>
      <c r="C1" s="588"/>
      <c r="D1" s="588"/>
      <c r="E1" s="588"/>
      <c r="F1" s="588"/>
    </row>
    <row r="2" spans="1:6" ht="24" customHeight="1" thickBot="1" x14ac:dyDescent="0.2">
      <c r="A2" s="117" t="s">
        <v>279</v>
      </c>
      <c r="B2" s="118"/>
      <c r="C2" s="118"/>
      <c r="D2" s="118"/>
      <c r="E2" s="589" t="s">
        <v>22</v>
      </c>
      <c r="F2" s="589"/>
    </row>
    <row r="3" spans="1:6" ht="24" customHeight="1" thickBot="1" x14ac:dyDescent="0.2">
      <c r="A3" s="119" t="s">
        <v>29</v>
      </c>
      <c r="B3" s="120" t="s">
        <v>28</v>
      </c>
      <c r="C3" s="120" t="s">
        <v>27</v>
      </c>
      <c r="D3" s="120" t="s">
        <v>26</v>
      </c>
      <c r="E3" s="120" t="s">
        <v>25</v>
      </c>
      <c r="F3" s="121" t="s">
        <v>24</v>
      </c>
    </row>
    <row r="4" spans="1:6" ht="24" customHeight="1" thickTop="1" x14ac:dyDescent="0.15">
      <c r="A4" s="122"/>
      <c r="B4" s="123"/>
      <c r="C4" s="124"/>
      <c r="D4" s="124"/>
      <c r="E4" s="123"/>
      <c r="F4" s="125"/>
    </row>
    <row r="5" spans="1:6" ht="24" customHeight="1" x14ac:dyDescent="0.15">
      <c r="A5" s="126"/>
      <c r="B5" s="127"/>
      <c r="C5" s="590" t="s">
        <v>78</v>
      </c>
      <c r="D5" s="591"/>
      <c r="E5" s="127"/>
      <c r="F5" s="128"/>
    </row>
    <row r="6" spans="1:6" ht="24" customHeight="1" x14ac:dyDescent="0.15">
      <c r="A6" s="126"/>
      <c r="B6" s="127"/>
      <c r="C6" s="127"/>
      <c r="D6" s="127"/>
      <c r="E6" s="127"/>
      <c r="F6" s="129"/>
    </row>
    <row r="7" spans="1:6" ht="24" customHeight="1" x14ac:dyDescent="0.15">
      <c r="A7" s="126"/>
      <c r="B7" s="127"/>
      <c r="C7" s="127"/>
      <c r="D7" s="127"/>
      <c r="E7" s="127"/>
      <c r="F7" s="129"/>
    </row>
    <row r="8" spans="1:6" ht="24" customHeight="1" x14ac:dyDescent="0.15">
      <c r="A8" s="126"/>
      <c r="B8" s="127"/>
      <c r="C8" s="127"/>
      <c r="D8" s="127"/>
      <c r="E8" s="127"/>
      <c r="F8" s="129"/>
    </row>
    <row r="9" spans="1:6" ht="24" customHeight="1" x14ac:dyDescent="0.15">
      <c r="A9" s="126"/>
      <c r="B9" s="127"/>
      <c r="C9" s="127"/>
      <c r="D9" s="127"/>
      <c r="E9" s="127"/>
      <c r="F9" s="129"/>
    </row>
    <row r="10" spans="1:6" ht="24" customHeight="1" x14ac:dyDescent="0.15">
      <c r="A10" s="126"/>
      <c r="B10" s="127"/>
      <c r="C10" s="127"/>
      <c r="D10" s="127"/>
      <c r="E10" s="127"/>
      <c r="F10" s="129"/>
    </row>
    <row r="11" spans="1:6" ht="24" customHeight="1" x14ac:dyDescent="0.15">
      <c r="A11" s="126"/>
      <c r="B11" s="127"/>
      <c r="C11" s="127"/>
      <c r="D11" s="127"/>
      <c r="E11" s="127"/>
      <c r="F11" s="129"/>
    </row>
    <row r="12" spans="1:6" ht="24" customHeight="1" x14ac:dyDescent="0.15">
      <c r="A12" s="126"/>
      <c r="B12" s="127"/>
      <c r="C12" s="127"/>
      <c r="D12" s="127"/>
      <c r="E12" s="127"/>
      <c r="F12" s="129"/>
    </row>
    <row r="13" spans="1:6" ht="24" customHeight="1" x14ac:dyDescent="0.15">
      <c r="A13" s="126"/>
      <c r="B13" s="127"/>
      <c r="C13" s="127"/>
      <c r="D13" s="127"/>
      <c r="E13" s="127"/>
      <c r="F13" s="129"/>
    </row>
    <row r="14" spans="1:6" ht="24" customHeight="1" x14ac:dyDescent="0.15">
      <c r="A14" s="126"/>
      <c r="B14" s="127"/>
      <c r="C14" s="127"/>
      <c r="D14" s="127"/>
      <c r="E14" s="127"/>
      <c r="F14" s="129"/>
    </row>
    <row r="15" spans="1:6" ht="24" customHeight="1" x14ac:dyDescent="0.15">
      <c r="A15" s="126"/>
      <c r="B15" s="127"/>
      <c r="C15" s="127"/>
      <c r="D15" s="127"/>
      <c r="E15" s="127"/>
      <c r="F15" s="129"/>
    </row>
    <row r="16" spans="1:6" ht="24" customHeight="1" x14ac:dyDescent="0.15">
      <c r="A16" s="126"/>
      <c r="B16" s="127"/>
      <c r="C16" s="127"/>
      <c r="D16" s="127"/>
      <c r="E16" s="127"/>
      <c r="F16" s="129"/>
    </row>
    <row r="17" spans="1:6" ht="24" customHeight="1" x14ac:dyDescent="0.15">
      <c r="A17" s="126"/>
      <c r="B17" s="127"/>
      <c r="C17" s="127"/>
      <c r="D17" s="127"/>
      <c r="E17" s="127"/>
      <c r="F17" s="128"/>
    </row>
    <row r="18" spans="1:6" ht="24" customHeight="1" x14ac:dyDescent="0.15">
      <c r="A18" s="126"/>
      <c r="B18" s="127"/>
      <c r="C18" s="127"/>
      <c r="D18" s="127"/>
      <c r="E18" s="127"/>
      <c r="F18" s="128"/>
    </row>
    <row r="19" spans="1:6" ht="24" customHeight="1" x14ac:dyDescent="0.15">
      <c r="A19" s="126"/>
      <c r="B19" s="127"/>
      <c r="C19" s="127"/>
      <c r="D19" s="127"/>
      <c r="E19" s="127"/>
      <c r="F19" s="128"/>
    </row>
    <row r="20" spans="1:6" ht="24" customHeight="1" x14ac:dyDescent="0.15">
      <c r="A20" s="126"/>
      <c r="B20" s="127"/>
      <c r="C20" s="127"/>
      <c r="D20" s="127"/>
      <c r="E20" s="127"/>
      <c r="F20" s="128"/>
    </row>
    <row r="21" spans="1:6" ht="24" customHeight="1" x14ac:dyDescent="0.15">
      <c r="A21" s="126"/>
      <c r="B21" s="127"/>
      <c r="C21" s="127"/>
      <c r="D21" s="127"/>
      <c r="E21" s="127"/>
      <c r="F21" s="128"/>
    </row>
    <row r="22" spans="1:6" ht="24" customHeight="1" x14ac:dyDescent="0.15">
      <c r="A22" s="126"/>
      <c r="B22" s="127"/>
      <c r="C22" s="127"/>
      <c r="D22" s="127"/>
      <c r="E22" s="127"/>
      <c r="F22" s="128"/>
    </row>
    <row r="23" spans="1:6" ht="24" customHeight="1" x14ac:dyDescent="0.15">
      <c r="A23" s="126"/>
      <c r="B23" s="127"/>
      <c r="C23" s="127"/>
      <c r="D23" s="127"/>
      <c r="E23" s="127"/>
      <c r="F23" s="128"/>
    </row>
    <row r="24" spans="1:6" ht="24" customHeight="1" x14ac:dyDescent="0.15">
      <c r="A24" s="126"/>
      <c r="B24" s="127"/>
      <c r="C24" s="127"/>
      <c r="D24" s="127"/>
      <c r="E24" s="127"/>
      <c r="F24" s="128"/>
    </row>
    <row r="25" spans="1:6" ht="24" customHeight="1" x14ac:dyDescent="0.15">
      <c r="A25" s="126"/>
      <c r="B25" s="127"/>
      <c r="C25" s="127"/>
      <c r="D25" s="127"/>
      <c r="E25" s="127"/>
      <c r="F25" s="128"/>
    </row>
    <row r="26" spans="1:6" ht="24" customHeight="1" x14ac:dyDescent="0.15">
      <c r="A26" s="126"/>
      <c r="B26" s="127"/>
      <c r="C26" s="127"/>
      <c r="D26" s="127"/>
      <c r="E26" s="127"/>
      <c r="F26" s="128"/>
    </row>
    <row r="27" spans="1:6" ht="24" customHeight="1" x14ac:dyDescent="0.15">
      <c r="A27" s="126"/>
      <c r="B27" s="127"/>
      <c r="C27" s="127"/>
      <c r="D27" s="127"/>
      <c r="E27" s="127"/>
      <c r="F27" s="128"/>
    </row>
    <row r="28" spans="1:6" ht="24" customHeight="1" thickBot="1" x14ac:dyDescent="0.2">
      <c r="A28" s="130"/>
      <c r="B28" s="131"/>
      <c r="C28" s="131"/>
      <c r="D28" s="131"/>
      <c r="E28" s="131"/>
      <c r="F28" s="132"/>
    </row>
    <row r="29" spans="1:6" x14ac:dyDescent="0.15">
      <c r="F29" s="133" t="s">
        <v>6</v>
      </c>
    </row>
  </sheetData>
  <mergeCells count="3">
    <mergeCell ref="A1:F1"/>
    <mergeCell ref="E2:F2"/>
    <mergeCell ref="C5:D5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</sheetPr>
  <dimension ref="A1:H242"/>
  <sheetViews>
    <sheetView zoomScaleNormal="100" workbookViewId="0">
      <selection activeCell="D19" sqref="D19"/>
    </sheetView>
  </sheetViews>
  <sheetFormatPr defaultColWidth="8.88671875" defaultRowHeight="13.5" x14ac:dyDescent="0.15"/>
  <cols>
    <col min="1" max="1" width="10.21875" style="12" customWidth="1"/>
    <col min="2" max="2" width="14" style="12" customWidth="1"/>
    <col min="3" max="3" width="16.88671875" style="43" customWidth="1"/>
    <col min="4" max="4" width="18.77734375" style="13" customWidth="1"/>
    <col min="5" max="5" width="17.88671875" style="44" customWidth="1"/>
    <col min="6" max="6" width="10.88671875" style="12" bestFit="1" customWidth="1"/>
    <col min="7" max="7" width="5.77734375" style="12" customWidth="1"/>
    <col min="8" max="8" width="10" style="12" bestFit="1" customWidth="1"/>
    <col min="9" max="9" width="10.109375" style="12" customWidth="1"/>
    <col min="10" max="16384" width="8.88671875" style="12"/>
  </cols>
  <sheetData>
    <row r="1" spans="1:8" ht="39" customHeight="1" x14ac:dyDescent="0.15">
      <c r="A1" s="588" t="s">
        <v>74</v>
      </c>
      <c r="B1" s="588"/>
      <c r="C1" s="588"/>
      <c r="D1" s="588"/>
      <c r="E1" s="588"/>
      <c r="F1" s="588"/>
    </row>
    <row r="2" spans="1:8" s="17" customFormat="1" ht="27.75" customHeight="1" thickBot="1" x14ac:dyDescent="0.2">
      <c r="A2" s="13" t="s">
        <v>279</v>
      </c>
      <c r="B2" s="14"/>
      <c r="C2" s="15"/>
      <c r="D2" s="14"/>
      <c r="E2" s="16"/>
      <c r="F2" s="17" t="s">
        <v>16</v>
      </c>
    </row>
    <row r="3" spans="1:8" s="17" customFormat="1" ht="29.25" customHeight="1" thickBot="1" x14ac:dyDescent="0.2">
      <c r="A3" s="18" t="s">
        <v>54</v>
      </c>
      <c r="B3" s="19" t="s">
        <v>55</v>
      </c>
      <c r="C3" s="20" t="s">
        <v>56</v>
      </c>
      <c r="D3" s="596" t="s">
        <v>57</v>
      </c>
      <c r="E3" s="597"/>
      <c r="F3" s="21" t="s">
        <v>58</v>
      </c>
    </row>
    <row r="4" spans="1:8" s="25" customFormat="1" ht="27" customHeight="1" x14ac:dyDescent="0.15">
      <c r="A4" s="598" t="s">
        <v>151</v>
      </c>
      <c r="B4" s="601" t="s">
        <v>75</v>
      </c>
      <c r="C4" s="604">
        <f>E10</f>
        <v>4542161786</v>
      </c>
      <c r="D4" s="22" t="s">
        <v>61</v>
      </c>
      <c r="E4" s="23">
        <v>3814696269</v>
      </c>
      <c r="F4" s="24"/>
    </row>
    <row r="5" spans="1:8" s="25" customFormat="1" ht="27" customHeight="1" x14ac:dyDescent="0.15">
      <c r="A5" s="599"/>
      <c r="B5" s="602"/>
      <c r="C5" s="605"/>
      <c r="D5" s="26" t="s">
        <v>257</v>
      </c>
      <c r="E5" s="27">
        <v>212245120</v>
      </c>
      <c r="F5" s="28"/>
    </row>
    <row r="6" spans="1:8" s="25" customFormat="1" ht="27" customHeight="1" x14ac:dyDescent="0.15">
      <c r="A6" s="599"/>
      <c r="B6" s="602"/>
      <c r="C6" s="605"/>
      <c r="D6" s="26" t="s">
        <v>256</v>
      </c>
      <c r="E6" s="27">
        <v>72033547</v>
      </c>
      <c r="F6" s="28"/>
    </row>
    <row r="7" spans="1:8" s="25" customFormat="1" ht="27" customHeight="1" x14ac:dyDescent="0.15">
      <c r="A7" s="599"/>
      <c r="B7" s="602"/>
      <c r="C7" s="605"/>
      <c r="D7" s="29" t="s">
        <v>59</v>
      </c>
      <c r="E7" s="27">
        <v>65246521</v>
      </c>
      <c r="F7" s="28"/>
    </row>
    <row r="8" spans="1:8" s="25" customFormat="1" ht="27" customHeight="1" x14ac:dyDescent="0.15">
      <c r="A8" s="599"/>
      <c r="B8" s="602"/>
      <c r="C8" s="605"/>
      <c r="D8" s="29" t="s">
        <v>220</v>
      </c>
      <c r="E8" s="27">
        <v>135494000</v>
      </c>
      <c r="F8" s="28"/>
    </row>
    <row r="9" spans="1:8" s="25" customFormat="1" ht="27" customHeight="1" thickBot="1" x14ac:dyDescent="0.2">
      <c r="A9" s="600"/>
      <c r="B9" s="603"/>
      <c r="C9" s="606"/>
      <c r="D9" s="453" t="s">
        <v>207</v>
      </c>
      <c r="E9" s="454">
        <v>242446329</v>
      </c>
      <c r="F9" s="455"/>
    </row>
    <row r="10" spans="1:8" s="25" customFormat="1" ht="30.75" customHeight="1" thickTop="1" thickBot="1" x14ac:dyDescent="0.2">
      <c r="A10" s="593" t="s">
        <v>60</v>
      </c>
      <c r="B10" s="594"/>
      <c r="C10" s="595"/>
      <c r="D10" s="30"/>
      <c r="E10" s="31">
        <f>SUM(E4:E9)</f>
        <v>4542161786</v>
      </c>
      <c r="F10" s="32"/>
    </row>
    <row r="11" spans="1:8" s="17" customFormat="1" ht="31.5" customHeight="1" x14ac:dyDescent="0.15">
      <c r="C11" s="33"/>
      <c r="D11" s="592" t="s">
        <v>225</v>
      </c>
      <c r="E11" s="592"/>
      <c r="F11" s="592"/>
    </row>
    <row r="12" spans="1:8" s="34" customFormat="1" ht="15.95" customHeight="1" x14ac:dyDescent="0.15">
      <c r="C12" s="35"/>
      <c r="D12" s="36"/>
      <c r="E12" s="37"/>
      <c r="F12" s="38"/>
    </row>
    <row r="13" spans="1:8" s="34" customFormat="1" ht="15.95" customHeight="1" x14ac:dyDescent="0.15">
      <c r="C13" s="35"/>
      <c r="D13" s="36"/>
      <c r="E13" s="37"/>
      <c r="F13" s="38"/>
    </row>
    <row r="14" spans="1:8" s="34" customFormat="1" ht="15.95" customHeight="1" x14ac:dyDescent="0.15">
      <c r="C14" s="35"/>
      <c r="D14" s="36"/>
      <c r="E14" s="37"/>
      <c r="F14" s="38"/>
      <c r="G14" s="39"/>
      <c r="H14" s="40"/>
    </row>
    <row r="15" spans="1:8" s="34" customFormat="1" ht="15.95" customHeight="1" x14ac:dyDescent="0.15">
      <c r="C15" s="35"/>
      <c r="D15" s="36"/>
      <c r="E15" s="37"/>
      <c r="F15" s="38"/>
      <c r="G15" s="39"/>
      <c r="H15" s="40"/>
    </row>
    <row r="16" spans="1:8" s="34" customFormat="1" ht="15.95" customHeight="1" x14ac:dyDescent="0.15">
      <c r="C16" s="35"/>
      <c r="D16" s="36"/>
      <c r="E16" s="37"/>
      <c r="F16" s="38"/>
      <c r="G16" s="39"/>
      <c r="H16" s="40"/>
    </row>
    <row r="17" spans="3:8" s="34" customFormat="1" ht="15.95" customHeight="1" x14ac:dyDescent="0.15">
      <c r="C17" s="35"/>
      <c r="D17" s="36"/>
      <c r="E17" s="37"/>
      <c r="G17" s="39"/>
      <c r="H17" s="40"/>
    </row>
    <row r="18" spans="3:8" s="34" customFormat="1" ht="15.95" customHeight="1" x14ac:dyDescent="0.15">
      <c r="C18" s="35"/>
      <c r="D18" s="36"/>
      <c r="E18" s="37"/>
      <c r="G18" s="39"/>
      <c r="H18" s="41"/>
    </row>
    <row r="19" spans="3:8" s="34" customFormat="1" ht="15.95" customHeight="1" x14ac:dyDescent="0.15">
      <c r="C19" s="35"/>
      <c r="D19" s="36"/>
      <c r="E19" s="37"/>
      <c r="G19" s="42"/>
      <c r="H19" s="42"/>
    </row>
    <row r="20" spans="3:8" s="34" customFormat="1" ht="15.95" customHeight="1" x14ac:dyDescent="0.15">
      <c r="C20" s="35"/>
      <c r="D20" s="36"/>
      <c r="E20" s="37"/>
      <c r="G20" s="42"/>
      <c r="H20" s="42"/>
    </row>
    <row r="21" spans="3:8" s="34" customFormat="1" ht="15.95" customHeight="1" x14ac:dyDescent="0.15">
      <c r="C21" s="35"/>
      <c r="D21" s="36"/>
      <c r="E21" s="37"/>
      <c r="G21" s="42"/>
      <c r="H21" s="42"/>
    </row>
    <row r="22" spans="3:8" s="34" customFormat="1" ht="15.95" customHeight="1" x14ac:dyDescent="0.15">
      <c r="C22" s="35"/>
      <c r="D22" s="36"/>
      <c r="E22" s="37"/>
      <c r="G22" s="42"/>
      <c r="H22" s="42"/>
    </row>
    <row r="23" spans="3:8" s="34" customFormat="1" ht="15.95" customHeight="1" x14ac:dyDescent="0.15">
      <c r="C23" s="35"/>
      <c r="D23" s="36"/>
      <c r="E23" s="37"/>
    </row>
    <row r="24" spans="3:8" s="34" customFormat="1" ht="15.95" customHeight="1" x14ac:dyDescent="0.15">
      <c r="C24" s="35"/>
      <c r="D24" s="36"/>
      <c r="E24" s="37"/>
    </row>
    <row r="25" spans="3:8" s="34" customFormat="1" ht="15.95" customHeight="1" x14ac:dyDescent="0.15">
      <c r="C25" s="35"/>
      <c r="D25" s="36"/>
      <c r="E25" s="37"/>
    </row>
    <row r="26" spans="3:8" s="34" customFormat="1" ht="15.95" customHeight="1" x14ac:dyDescent="0.15">
      <c r="C26" s="35"/>
      <c r="D26" s="36"/>
      <c r="E26" s="37"/>
    </row>
    <row r="27" spans="3:8" s="34" customFormat="1" ht="15.95" customHeight="1" x14ac:dyDescent="0.15">
      <c r="C27" s="35"/>
      <c r="D27" s="36"/>
      <c r="E27" s="37"/>
    </row>
    <row r="28" spans="3:8" s="34" customFormat="1" ht="15.95" customHeight="1" x14ac:dyDescent="0.15">
      <c r="C28" s="35"/>
      <c r="D28" s="36"/>
      <c r="E28" s="37"/>
    </row>
    <row r="29" spans="3:8" s="34" customFormat="1" ht="15.95" customHeight="1" x14ac:dyDescent="0.15">
      <c r="C29" s="35"/>
      <c r="D29" s="36"/>
      <c r="E29" s="37"/>
    </row>
    <row r="30" spans="3:8" s="34" customFormat="1" ht="15.95" customHeight="1" x14ac:dyDescent="0.15">
      <c r="C30" s="35"/>
      <c r="D30" s="36"/>
      <c r="E30" s="37"/>
    </row>
    <row r="31" spans="3:8" s="34" customFormat="1" ht="15.95" customHeight="1" x14ac:dyDescent="0.15">
      <c r="C31" s="35"/>
      <c r="D31" s="36"/>
      <c r="E31" s="37"/>
    </row>
    <row r="32" spans="3:8" s="34" customFormat="1" ht="15.95" customHeight="1" x14ac:dyDescent="0.15">
      <c r="C32" s="35"/>
      <c r="D32" s="36"/>
      <c r="E32" s="37"/>
    </row>
    <row r="33" spans="3:5" s="34" customFormat="1" ht="15.95" customHeight="1" x14ac:dyDescent="0.15">
      <c r="C33" s="35"/>
      <c r="D33" s="36"/>
      <c r="E33" s="37"/>
    </row>
    <row r="34" spans="3:5" s="34" customFormat="1" ht="15.95" customHeight="1" x14ac:dyDescent="0.15">
      <c r="C34" s="35"/>
      <c r="D34" s="36"/>
      <c r="E34" s="37"/>
    </row>
    <row r="35" spans="3:5" s="34" customFormat="1" ht="15.95" customHeight="1" x14ac:dyDescent="0.15">
      <c r="C35" s="35"/>
      <c r="D35" s="36"/>
      <c r="E35" s="37"/>
    </row>
    <row r="36" spans="3:5" s="34" customFormat="1" ht="15.95" customHeight="1" x14ac:dyDescent="0.15">
      <c r="C36" s="35"/>
      <c r="D36" s="36"/>
      <c r="E36" s="37"/>
    </row>
    <row r="37" spans="3:5" s="34" customFormat="1" ht="15.95" customHeight="1" x14ac:dyDescent="0.15">
      <c r="C37" s="35"/>
      <c r="D37" s="36"/>
      <c r="E37" s="37"/>
    </row>
    <row r="38" spans="3:5" s="34" customFormat="1" ht="15.95" customHeight="1" x14ac:dyDescent="0.15">
      <c r="C38" s="35"/>
      <c r="D38" s="36"/>
      <c r="E38" s="37"/>
    </row>
    <row r="39" spans="3:5" s="34" customFormat="1" ht="15.95" customHeight="1" x14ac:dyDescent="0.15">
      <c r="C39" s="35"/>
      <c r="D39" s="36"/>
      <c r="E39" s="37"/>
    </row>
    <row r="40" spans="3:5" ht="15.95" customHeight="1" x14ac:dyDescent="0.15"/>
    <row r="41" spans="3:5" ht="15.95" customHeight="1" x14ac:dyDescent="0.15"/>
    <row r="42" spans="3:5" ht="15.95" customHeight="1" x14ac:dyDescent="0.15"/>
    <row r="43" spans="3:5" ht="15.95" customHeight="1" x14ac:dyDescent="0.15"/>
    <row r="44" spans="3:5" ht="15.95" customHeight="1" x14ac:dyDescent="0.15"/>
    <row r="45" spans="3:5" ht="15.95" customHeight="1" x14ac:dyDescent="0.15"/>
    <row r="46" spans="3:5" ht="15.95" customHeight="1" x14ac:dyDescent="0.15"/>
    <row r="47" spans="3:5" ht="15.95" customHeight="1" x14ac:dyDescent="0.15"/>
    <row r="48" spans="3:5" ht="15.95" customHeight="1" x14ac:dyDescent="0.15"/>
    <row r="49" ht="15.95" customHeight="1" x14ac:dyDescent="0.15"/>
    <row r="50" ht="15.95" customHeight="1" x14ac:dyDescent="0.15"/>
    <row r="51" ht="15.95" customHeight="1" x14ac:dyDescent="0.15"/>
    <row r="52" ht="15.95" customHeight="1" x14ac:dyDescent="0.15"/>
    <row r="53" ht="15.95" customHeight="1" x14ac:dyDescent="0.15"/>
    <row r="54" ht="15.95" customHeight="1" x14ac:dyDescent="0.15"/>
    <row r="55" ht="15.95" customHeight="1" x14ac:dyDescent="0.15"/>
    <row r="56" ht="15.95" customHeight="1" x14ac:dyDescent="0.15"/>
    <row r="57" ht="15.95" customHeight="1" x14ac:dyDescent="0.15"/>
    <row r="58" ht="15.95" customHeight="1" x14ac:dyDescent="0.15"/>
    <row r="59" ht="15.95" customHeight="1" x14ac:dyDescent="0.15"/>
    <row r="60" ht="15.95" customHeight="1" x14ac:dyDescent="0.15"/>
    <row r="61" ht="15.95" customHeight="1" x14ac:dyDescent="0.15"/>
    <row r="62" ht="15.95" customHeight="1" x14ac:dyDescent="0.15"/>
    <row r="63" ht="15.95" customHeight="1" x14ac:dyDescent="0.15"/>
    <row r="64" ht="15.95" customHeight="1" x14ac:dyDescent="0.15"/>
    <row r="65" ht="15.95" customHeight="1" x14ac:dyDescent="0.15"/>
    <row r="66" ht="15.95" customHeight="1" x14ac:dyDescent="0.15"/>
    <row r="67" ht="15.95" customHeight="1" x14ac:dyDescent="0.15"/>
    <row r="68" ht="15.95" customHeight="1" x14ac:dyDescent="0.15"/>
    <row r="69" ht="15.95" customHeight="1" x14ac:dyDescent="0.15"/>
    <row r="70" ht="15.95" customHeight="1" x14ac:dyDescent="0.15"/>
    <row r="71" ht="15.95" customHeight="1" x14ac:dyDescent="0.15"/>
    <row r="72" ht="15.95" customHeight="1" x14ac:dyDescent="0.15"/>
    <row r="73" ht="15.95" customHeight="1" x14ac:dyDescent="0.15"/>
    <row r="74" ht="15.95" customHeight="1" x14ac:dyDescent="0.15"/>
    <row r="75" ht="15.95" customHeight="1" x14ac:dyDescent="0.15"/>
    <row r="76" ht="15.95" customHeight="1" x14ac:dyDescent="0.15"/>
    <row r="77" ht="15.95" customHeight="1" x14ac:dyDescent="0.15"/>
    <row r="78" ht="15.95" customHeight="1" x14ac:dyDescent="0.15"/>
    <row r="79" ht="15.95" customHeight="1" x14ac:dyDescent="0.15"/>
    <row r="80" ht="15.95" customHeight="1" x14ac:dyDescent="0.15"/>
    <row r="81" ht="15.95" customHeight="1" x14ac:dyDescent="0.15"/>
    <row r="82" ht="15.95" customHeight="1" x14ac:dyDescent="0.15"/>
    <row r="83" ht="15.95" customHeight="1" x14ac:dyDescent="0.15"/>
    <row r="84" ht="15.95" customHeight="1" x14ac:dyDescent="0.15"/>
    <row r="85" ht="15.95" customHeight="1" x14ac:dyDescent="0.15"/>
    <row r="86" ht="15.95" customHeight="1" x14ac:dyDescent="0.15"/>
    <row r="87" ht="15.95" customHeight="1" x14ac:dyDescent="0.15"/>
    <row r="88" ht="15.95" customHeight="1" x14ac:dyDescent="0.15"/>
    <row r="89" ht="15.95" customHeight="1" x14ac:dyDescent="0.15"/>
    <row r="90" ht="15.95" customHeight="1" x14ac:dyDescent="0.15"/>
    <row r="91" ht="15.95" customHeight="1" x14ac:dyDescent="0.15"/>
    <row r="92" ht="15.95" customHeight="1" x14ac:dyDescent="0.15"/>
    <row r="93" ht="15.95" customHeight="1" x14ac:dyDescent="0.15"/>
    <row r="94" ht="15.95" customHeight="1" x14ac:dyDescent="0.15"/>
    <row r="95" ht="15.95" customHeight="1" x14ac:dyDescent="0.15"/>
    <row r="96" ht="15.95" customHeight="1" x14ac:dyDescent="0.15"/>
    <row r="97" ht="15.95" customHeight="1" x14ac:dyDescent="0.15"/>
    <row r="98" ht="15.95" customHeight="1" x14ac:dyDescent="0.15"/>
    <row r="99" ht="15.95" customHeight="1" x14ac:dyDescent="0.15"/>
    <row r="100" ht="15.95" customHeight="1" x14ac:dyDescent="0.15"/>
    <row r="101" ht="15.95" customHeight="1" x14ac:dyDescent="0.15"/>
    <row r="102" ht="15.95" customHeight="1" x14ac:dyDescent="0.15"/>
    <row r="103" ht="15.95" customHeight="1" x14ac:dyDescent="0.15"/>
    <row r="104" ht="15.95" customHeight="1" x14ac:dyDescent="0.15"/>
    <row r="105" ht="15.95" customHeight="1" x14ac:dyDescent="0.15"/>
    <row r="106" ht="15.95" customHeight="1" x14ac:dyDescent="0.15"/>
    <row r="107" ht="15.95" customHeight="1" x14ac:dyDescent="0.15"/>
    <row r="108" ht="15.95" customHeight="1" x14ac:dyDescent="0.15"/>
    <row r="109" ht="15.95" customHeight="1" x14ac:dyDescent="0.15"/>
    <row r="110" ht="15.95" customHeight="1" x14ac:dyDescent="0.15"/>
    <row r="111" ht="15.95" customHeight="1" x14ac:dyDescent="0.15"/>
    <row r="112" ht="15.95" customHeight="1" x14ac:dyDescent="0.15"/>
    <row r="113" ht="15.95" customHeight="1" x14ac:dyDescent="0.15"/>
    <row r="114" ht="15.95" customHeight="1" x14ac:dyDescent="0.15"/>
    <row r="115" ht="15.95" customHeight="1" x14ac:dyDescent="0.15"/>
    <row r="116" ht="15.95" customHeight="1" x14ac:dyDescent="0.15"/>
    <row r="117" ht="15.95" customHeight="1" x14ac:dyDescent="0.15"/>
    <row r="118" ht="15.95" customHeight="1" x14ac:dyDescent="0.15"/>
    <row r="119" ht="15.95" customHeight="1" x14ac:dyDescent="0.15"/>
    <row r="120" ht="15.95" customHeight="1" x14ac:dyDescent="0.15"/>
    <row r="121" ht="15.95" customHeight="1" x14ac:dyDescent="0.15"/>
    <row r="122" ht="15.95" customHeight="1" x14ac:dyDescent="0.15"/>
    <row r="123" ht="15.95" customHeight="1" x14ac:dyDescent="0.15"/>
    <row r="124" ht="15.95" customHeight="1" x14ac:dyDescent="0.15"/>
    <row r="125" ht="15.95" customHeight="1" x14ac:dyDescent="0.15"/>
    <row r="126" ht="15.95" customHeight="1" x14ac:dyDescent="0.15"/>
    <row r="127" ht="15.95" customHeight="1" x14ac:dyDescent="0.15"/>
    <row r="128" ht="15.95" customHeight="1" x14ac:dyDescent="0.15"/>
    <row r="129" ht="15.95" customHeight="1" x14ac:dyDescent="0.15"/>
    <row r="130" ht="15.95" customHeight="1" x14ac:dyDescent="0.15"/>
    <row r="131" ht="15.95" customHeight="1" x14ac:dyDescent="0.15"/>
    <row r="132" ht="15.95" customHeight="1" x14ac:dyDescent="0.15"/>
    <row r="133" ht="15.95" customHeight="1" x14ac:dyDescent="0.15"/>
    <row r="134" ht="15.95" customHeight="1" x14ac:dyDescent="0.15"/>
    <row r="135" ht="15.95" customHeight="1" x14ac:dyDescent="0.15"/>
    <row r="136" ht="15.95" customHeight="1" x14ac:dyDescent="0.15"/>
    <row r="137" ht="15.95" customHeight="1" x14ac:dyDescent="0.15"/>
    <row r="138" ht="15.95" customHeight="1" x14ac:dyDescent="0.15"/>
    <row r="139" ht="15.95" customHeight="1" x14ac:dyDescent="0.15"/>
    <row r="140" ht="15.95" customHeight="1" x14ac:dyDescent="0.15"/>
    <row r="141" ht="15.95" customHeight="1" x14ac:dyDescent="0.15"/>
    <row r="142" ht="15.95" customHeight="1" x14ac:dyDescent="0.15"/>
    <row r="143" ht="15.95" customHeight="1" x14ac:dyDescent="0.15"/>
    <row r="144" ht="15.95" customHeight="1" x14ac:dyDescent="0.15"/>
    <row r="145" ht="15.95" customHeight="1" x14ac:dyDescent="0.15"/>
    <row r="146" ht="15.95" customHeight="1" x14ac:dyDescent="0.15"/>
    <row r="147" ht="15.95" customHeight="1" x14ac:dyDescent="0.15"/>
    <row r="148" ht="15.95" customHeight="1" x14ac:dyDescent="0.15"/>
    <row r="149" ht="15.95" customHeight="1" x14ac:dyDescent="0.15"/>
    <row r="150" ht="15.95" customHeight="1" x14ac:dyDescent="0.15"/>
    <row r="151" ht="15.95" customHeight="1" x14ac:dyDescent="0.15"/>
    <row r="152" ht="15.95" customHeight="1" x14ac:dyDescent="0.15"/>
    <row r="153" ht="15.95" customHeight="1" x14ac:dyDescent="0.15"/>
    <row r="154" ht="15.95" customHeight="1" x14ac:dyDescent="0.15"/>
    <row r="155" ht="15.95" customHeight="1" x14ac:dyDescent="0.15"/>
    <row r="156" ht="15.95" customHeight="1" x14ac:dyDescent="0.15"/>
    <row r="157" ht="15.95" customHeight="1" x14ac:dyDescent="0.15"/>
    <row r="158" ht="15.95" customHeight="1" x14ac:dyDescent="0.15"/>
    <row r="159" ht="15.95" customHeight="1" x14ac:dyDescent="0.15"/>
    <row r="160" ht="15.95" customHeight="1" x14ac:dyDescent="0.15"/>
    <row r="161" ht="15.95" customHeight="1" x14ac:dyDescent="0.15"/>
    <row r="162" ht="15.95" customHeight="1" x14ac:dyDescent="0.15"/>
    <row r="163" ht="15.95" customHeight="1" x14ac:dyDescent="0.15"/>
    <row r="164" ht="15.95" customHeight="1" x14ac:dyDescent="0.15"/>
    <row r="165" ht="15.95" customHeight="1" x14ac:dyDescent="0.15"/>
    <row r="166" ht="15.95" customHeight="1" x14ac:dyDescent="0.15"/>
    <row r="167" ht="15.95" customHeight="1" x14ac:dyDescent="0.15"/>
    <row r="168" ht="15.95" customHeight="1" x14ac:dyDescent="0.15"/>
    <row r="169" ht="15.95" customHeight="1" x14ac:dyDescent="0.15"/>
    <row r="170" ht="15.95" customHeight="1" x14ac:dyDescent="0.15"/>
    <row r="171" ht="15.95" customHeight="1" x14ac:dyDescent="0.15"/>
    <row r="172" ht="15.95" customHeight="1" x14ac:dyDescent="0.15"/>
    <row r="173" ht="15.95" customHeight="1" x14ac:dyDescent="0.15"/>
    <row r="174" ht="15.95" customHeight="1" x14ac:dyDescent="0.15"/>
    <row r="175" ht="15.95" customHeight="1" x14ac:dyDescent="0.15"/>
    <row r="176" ht="15.95" customHeight="1" x14ac:dyDescent="0.15"/>
    <row r="177" ht="15.95" customHeight="1" x14ac:dyDescent="0.15"/>
    <row r="178" ht="15.95" customHeight="1" x14ac:dyDescent="0.15"/>
    <row r="179" ht="15.95" customHeight="1" x14ac:dyDescent="0.15"/>
    <row r="180" ht="15.95" customHeight="1" x14ac:dyDescent="0.15"/>
    <row r="181" ht="15.95" customHeight="1" x14ac:dyDescent="0.15"/>
    <row r="182" ht="15.95" customHeight="1" x14ac:dyDescent="0.15"/>
    <row r="183" ht="15.95" customHeight="1" x14ac:dyDescent="0.15"/>
    <row r="184" ht="15.95" customHeight="1" x14ac:dyDescent="0.15"/>
    <row r="185" ht="15.95" customHeight="1" x14ac:dyDescent="0.15"/>
    <row r="186" ht="15.95" customHeight="1" x14ac:dyDescent="0.15"/>
    <row r="187" ht="15.95" customHeight="1" x14ac:dyDescent="0.15"/>
    <row r="188" ht="15.95" customHeight="1" x14ac:dyDescent="0.15"/>
    <row r="189" ht="15.95" customHeight="1" x14ac:dyDescent="0.15"/>
    <row r="190" ht="15.95" customHeight="1" x14ac:dyDescent="0.15"/>
    <row r="191" ht="15.95" customHeight="1" x14ac:dyDescent="0.15"/>
    <row r="192" ht="15.95" customHeight="1" x14ac:dyDescent="0.15"/>
    <row r="193" ht="15.95" customHeight="1" x14ac:dyDescent="0.15"/>
    <row r="194" ht="15.95" customHeight="1" x14ac:dyDescent="0.15"/>
    <row r="195" ht="15.95" customHeight="1" x14ac:dyDescent="0.15"/>
    <row r="196" ht="15.95" customHeight="1" x14ac:dyDescent="0.15"/>
    <row r="197" ht="15.95" customHeight="1" x14ac:dyDescent="0.15"/>
    <row r="198" ht="15.95" customHeight="1" x14ac:dyDescent="0.15"/>
    <row r="199" ht="15.95" customHeight="1" x14ac:dyDescent="0.15"/>
    <row r="200" ht="15.95" customHeight="1" x14ac:dyDescent="0.15"/>
    <row r="201" ht="15.95" customHeight="1" x14ac:dyDescent="0.15"/>
    <row r="202" ht="15.95" customHeight="1" x14ac:dyDescent="0.15"/>
    <row r="203" ht="15.95" customHeight="1" x14ac:dyDescent="0.15"/>
    <row r="204" ht="15.95" customHeight="1" x14ac:dyDescent="0.15"/>
    <row r="205" ht="15.95" customHeight="1" x14ac:dyDescent="0.15"/>
    <row r="206" ht="15.95" customHeight="1" x14ac:dyDescent="0.15"/>
    <row r="207" ht="15.95" customHeight="1" x14ac:dyDescent="0.15"/>
    <row r="208" ht="15.95" customHeight="1" x14ac:dyDescent="0.15"/>
    <row r="209" ht="15.95" customHeight="1" x14ac:dyDescent="0.15"/>
    <row r="210" ht="15.95" customHeight="1" x14ac:dyDescent="0.15"/>
    <row r="211" ht="15.95" customHeight="1" x14ac:dyDescent="0.15"/>
    <row r="212" ht="15.95" customHeight="1" x14ac:dyDescent="0.15"/>
    <row r="213" ht="15.95" customHeight="1" x14ac:dyDescent="0.15"/>
    <row r="214" ht="15.95" customHeight="1" x14ac:dyDescent="0.15"/>
    <row r="215" ht="15.95" customHeight="1" x14ac:dyDescent="0.15"/>
    <row r="216" ht="15.95" customHeight="1" x14ac:dyDescent="0.15"/>
    <row r="217" ht="15.95" customHeight="1" x14ac:dyDescent="0.15"/>
    <row r="218" ht="15.95" customHeight="1" x14ac:dyDescent="0.15"/>
    <row r="219" ht="15.95" customHeight="1" x14ac:dyDescent="0.15"/>
    <row r="220" ht="15.95" customHeight="1" x14ac:dyDescent="0.15"/>
    <row r="221" ht="15.95" customHeight="1" x14ac:dyDescent="0.15"/>
    <row r="222" ht="15.95" customHeight="1" x14ac:dyDescent="0.15"/>
    <row r="223" ht="15.95" customHeight="1" x14ac:dyDescent="0.15"/>
    <row r="224" ht="15.95" customHeight="1" x14ac:dyDescent="0.15"/>
    <row r="225" ht="15.95" customHeight="1" x14ac:dyDescent="0.15"/>
    <row r="226" ht="15.95" customHeight="1" x14ac:dyDescent="0.15"/>
    <row r="227" ht="15.95" customHeight="1" x14ac:dyDescent="0.15"/>
    <row r="228" ht="15.95" customHeight="1" x14ac:dyDescent="0.15"/>
    <row r="229" ht="15.95" customHeight="1" x14ac:dyDescent="0.15"/>
    <row r="230" ht="15.95" customHeight="1" x14ac:dyDescent="0.15"/>
    <row r="231" ht="15.95" customHeight="1" x14ac:dyDescent="0.15"/>
    <row r="232" ht="15.95" customHeight="1" x14ac:dyDescent="0.15"/>
    <row r="233" ht="15.95" customHeight="1" x14ac:dyDescent="0.15"/>
    <row r="234" ht="15.95" customHeight="1" x14ac:dyDescent="0.15"/>
    <row r="235" ht="15.95" customHeight="1" x14ac:dyDescent="0.15"/>
    <row r="236" ht="15.95" customHeight="1" x14ac:dyDescent="0.15"/>
    <row r="237" ht="15.95" customHeight="1" x14ac:dyDescent="0.15"/>
    <row r="238" ht="15.95" customHeight="1" x14ac:dyDescent="0.15"/>
    <row r="239" ht="15.95" customHeight="1" x14ac:dyDescent="0.15"/>
    <row r="240" ht="15.95" customHeight="1" x14ac:dyDescent="0.15"/>
    <row r="241" ht="15.95" customHeight="1" x14ac:dyDescent="0.15"/>
    <row r="242" ht="15.95" customHeight="1" x14ac:dyDescent="0.15"/>
  </sheetData>
  <mergeCells count="7">
    <mergeCell ref="D11:F11"/>
    <mergeCell ref="A10:C10"/>
    <mergeCell ref="A1:F1"/>
    <mergeCell ref="D3:E3"/>
    <mergeCell ref="A4:A9"/>
    <mergeCell ref="B4:B9"/>
    <mergeCell ref="C4:C9"/>
  </mergeCells>
  <phoneticPr fontId="3" type="noConversion"/>
  <printOptions horizontalCentered="1"/>
  <pageMargins left="0.43307086614173229" right="0.51181102362204722" top="0.47244094488188981" bottom="0.35433070866141736" header="0.31496062992125984" footer="0.23622047244094491"/>
  <pageSetup paperSize="9"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0000"/>
  </sheetPr>
  <dimension ref="A1:G61"/>
  <sheetViews>
    <sheetView zoomScaleNormal="100" workbookViewId="0">
      <selection activeCell="F19" sqref="F19"/>
    </sheetView>
  </sheetViews>
  <sheetFormatPr defaultRowHeight="13.5" x14ac:dyDescent="0.15"/>
  <cols>
    <col min="1" max="1" width="12.88671875" style="115" customWidth="1"/>
    <col min="2" max="2" width="13.21875" style="89" customWidth="1"/>
    <col min="3" max="3" width="29.77734375" style="89" customWidth="1"/>
    <col min="4" max="4" width="13.44140625" style="89" customWidth="1"/>
    <col min="5" max="5" width="13.33203125" style="89" customWidth="1"/>
    <col min="6" max="6" width="36.109375" style="115" customWidth="1"/>
    <col min="7" max="7" width="10.44140625" style="89" bestFit="1" customWidth="1"/>
    <col min="8" max="256" width="8.88671875" style="89"/>
    <col min="257" max="257" width="12.88671875" style="89" customWidth="1"/>
    <col min="258" max="258" width="13.21875" style="89" customWidth="1"/>
    <col min="259" max="259" width="31.33203125" style="89" customWidth="1"/>
    <col min="260" max="260" width="13.44140625" style="89" customWidth="1"/>
    <col min="261" max="261" width="13.33203125" style="89" customWidth="1"/>
    <col min="262" max="262" width="9.77734375" style="89" customWidth="1"/>
    <col min="263" max="263" width="10.44140625" style="89" bestFit="1" customWidth="1"/>
    <col min="264" max="512" width="8.88671875" style="89"/>
    <col min="513" max="513" width="12.88671875" style="89" customWidth="1"/>
    <col min="514" max="514" width="13.21875" style="89" customWidth="1"/>
    <col min="515" max="515" width="31.33203125" style="89" customWidth="1"/>
    <col min="516" max="516" width="13.44140625" style="89" customWidth="1"/>
    <col min="517" max="517" width="13.33203125" style="89" customWidth="1"/>
    <col min="518" max="518" width="9.77734375" style="89" customWidth="1"/>
    <col min="519" max="519" width="10.44140625" style="89" bestFit="1" customWidth="1"/>
    <col min="520" max="768" width="8.88671875" style="89"/>
    <col min="769" max="769" width="12.88671875" style="89" customWidth="1"/>
    <col min="770" max="770" width="13.21875" style="89" customWidth="1"/>
    <col min="771" max="771" width="31.33203125" style="89" customWidth="1"/>
    <col min="772" max="772" width="13.44140625" style="89" customWidth="1"/>
    <col min="773" max="773" width="13.33203125" style="89" customWidth="1"/>
    <col min="774" max="774" width="9.77734375" style="89" customWidth="1"/>
    <col min="775" max="775" width="10.44140625" style="89" bestFit="1" customWidth="1"/>
    <col min="776" max="1024" width="8.88671875" style="89"/>
    <col min="1025" max="1025" width="12.88671875" style="89" customWidth="1"/>
    <col min="1026" max="1026" width="13.21875" style="89" customWidth="1"/>
    <col min="1027" max="1027" width="31.33203125" style="89" customWidth="1"/>
    <col min="1028" max="1028" width="13.44140625" style="89" customWidth="1"/>
    <col min="1029" max="1029" width="13.33203125" style="89" customWidth="1"/>
    <col min="1030" max="1030" width="9.77734375" style="89" customWidth="1"/>
    <col min="1031" max="1031" width="10.44140625" style="89" bestFit="1" customWidth="1"/>
    <col min="1032" max="1280" width="8.88671875" style="89"/>
    <col min="1281" max="1281" width="12.88671875" style="89" customWidth="1"/>
    <col min="1282" max="1282" width="13.21875" style="89" customWidth="1"/>
    <col min="1283" max="1283" width="31.33203125" style="89" customWidth="1"/>
    <col min="1284" max="1284" width="13.44140625" style="89" customWidth="1"/>
    <col min="1285" max="1285" width="13.33203125" style="89" customWidth="1"/>
    <col min="1286" max="1286" width="9.77734375" style="89" customWidth="1"/>
    <col min="1287" max="1287" width="10.44140625" style="89" bestFit="1" customWidth="1"/>
    <col min="1288" max="1536" width="8.88671875" style="89"/>
    <col min="1537" max="1537" width="12.88671875" style="89" customWidth="1"/>
    <col min="1538" max="1538" width="13.21875" style="89" customWidth="1"/>
    <col min="1539" max="1539" width="31.33203125" style="89" customWidth="1"/>
    <col min="1540" max="1540" width="13.44140625" style="89" customWidth="1"/>
    <col min="1541" max="1541" width="13.33203125" style="89" customWidth="1"/>
    <col min="1542" max="1542" width="9.77734375" style="89" customWidth="1"/>
    <col min="1543" max="1543" width="10.44140625" style="89" bestFit="1" customWidth="1"/>
    <col min="1544" max="1792" width="8.88671875" style="89"/>
    <col min="1793" max="1793" width="12.88671875" style="89" customWidth="1"/>
    <col min="1794" max="1794" width="13.21875" style="89" customWidth="1"/>
    <col min="1795" max="1795" width="31.33203125" style="89" customWidth="1"/>
    <col min="1796" max="1796" width="13.44140625" style="89" customWidth="1"/>
    <col min="1797" max="1797" width="13.33203125" style="89" customWidth="1"/>
    <col min="1798" max="1798" width="9.77734375" style="89" customWidth="1"/>
    <col min="1799" max="1799" width="10.44140625" style="89" bestFit="1" customWidth="1"/>
    <col min="1800" max="2048" width="8.88671875" style="89"/>
    <col min="2049" max="2049" width="12.88671875" style="89" customWidth="1"/>
    <col min="2050" max="2050" width="13.21875" style="89" customWidth="1"/>
    <col min="2051" max="2051" width="31.33203125" style="89" customWidth="1"/>
    <col min="2052" max="2052" width="13.44140625" style="89" customWidth="1"/>
    <col min="2053" max="2053" width="13.33203125" style="89" customWidth="1"/>
    <col min="2054" max="2054" width="9.77734375" style="89" customWidth="1"/>
    <col min="2055" max="2055" width="10.44140625" style="89" bestFit="1" customWidth="1"/>
    <col min="2056" max="2304" width="8.88671875" style="89"/>
    <col min="2305" max="2305" width="12.88671875" style="89" customWidth="1"/>
    <col min="2306" max="2306" width="13.21875" style="89" customWidth="1"/>
    <col min="2307" max="2307" width="31.33203125" style="89" customWidth="1"/>
    <col min="2308" max="2308" width="13.44140625" style="89" customWidth="1"/>
    <col min="2309" max="2309" width="13.33203125" style="89" customWidth="1"/>
    <col min="2310" max="2310" width="9.77734375" style="89" customWidth="1"/>
    <col min="2311" max="2311" width="10.44140625" style="89" bestFit="1" customWidth="1"/>
    <col min="2312" max="2560" width="8.88671875" style="89"/>
    <col min="2561" max="2561" width="12.88671875" style="89" customWidth="1"/>
    <col min="2562" max="2562" width="13.21875" style="89" customWidth="1"/>
    <col min="2563" max="2563" width="31.33203125" style="89" customWidth="1"/>
    <col min="2564" max="2564" width="13.44140625" style="89" customWidth="1"/>
    <col min="2565" max="2565" width="13.33203125" style="89" customWidth="1"/>
    <col min="2566" max="2566" width="9.77734375" style="89" customWidth="1"/>
    <col min="2567" max="2567" width="10.44140625" style="89" bestFit="1" customWidth="1"/>
    <col min="2568" max="2816" width="8.88671875" style="89"/>
    <col min="2817" max="2817" width="12.88671875" style="89" customWidth="1"/>
    <col min="2818" max="2818" width="13.21875" style="89" customWidth="1"/>
    <col min="2819" max="2819" width="31.33203125" style="89" customWidth="1"/>
    <col min="2820" max="2820" width="13.44140625" style="89" customWidth="1"/>
    <col min="2821" max="2821" width="13.33203125" style="89" customWidth="1"/>
    <col min="2822" max="2822" width="9.77734375" style="89" customWidth="1"/>
    <col min="2823" max="2823" width="10.44140625" style="89" bestFit="1" customWidth="1"/>
    <col min="2824" max="3072" width="8.88671875" style="89"/>
    <col min="3073" max="3073" width="12.88671875" style="89" customWidth="1"/>
    <col min="3074" max="3074" width="13.21875" style="89" customWidth="1"/>
    <col min="3075" max="3075" width="31.33203125" style="89" customWidth="1"/>
    <col min="3076" max="3076" width="13.44140625" style="89" customWidth="1"/>
    <col min="3077" max="3077" width="13.33203125" style="89" customWidth="1"/>
    <col min="3078" max="3078" width="9.77734375" style="89" customWidth="1"/>
    <col min="3079" max="3079" width="10.44140625" style="89" bestFit="1" customWidth="1"/>
    <col min="3080" max="3328" width="8.88671875" style="89"/>
    <col min="3329" max="3329" width="12.88671875" style="89" customWidth="1"/>
    <col min="3330" max="3330" width="13.21875" style="89" customWidth="1"/>
    <col min="3331" max="3331" width="31.33203125" style="89" customWidth="1"/>
    <col min="3332" max="3332" width="13.44140625" style="89" customWidth="1"/>
    <col min="3333" max="3333" width="13.33203125" style="89" customWidth="1"/>
    <col min="3334" max="3334" width="9.77734375" style="89" customWidth="1"/>
    <col min="3335" max="3335" width="10.44140625" style="89" bestFit="1" customWidth="1"/>
    <col min="3336" max="3584" width="8.88671875" style="89"/>
    <col min="3585" max="3585" width="12.88671875" style="89" customWidth="1"/>
    <col min="3586" max="3586" width="13.21875" style="89" customWidth="1"/>
    <col min="3587" max="3587" width="31.33203125" style="89" customWidth="1"/>
    <col min="3588" max="3588" width="13.44140625" style="89" customWidth="1"/>
    <col min="3589" max="3589" width="13.33203125" style="89" customWidth="1"/>
    <col min="3590" max="3590" width="9.77734375" style="89" customWidth="1"/>
    <col min="3591" max="3591" width="10.44140625" style="89" bestFit="1" customWidth="1"/>
    <col min="3592" max="3840" width="8.88671875" style="89"/>
    <col min="3841" max="3841" width="12.88671875" style="89" customWidth="1"/>
    <col min="3842" max="3842" width="13.21875" style="89" customWidth="1"/>
    <col min="3843" max="3843" width="31.33203125" style="89" customWidth="1"/>
    <col min="3844" max="3844" width="13.44140625" style="89" customWidth="1"/>
    <col min="3845" max="3845" width="13.33203125" style="89" customWidth="1"/>
    <col min="3846" max="3846" width="9.77734375" style="89" customWidth="1"/>
    <col min="3847" max="3847" width="10.44140625" style="89" bestFit="1" customWidth="1"/>
    <col min="3848" max="4096" width="8.88671875" style="89"/>
    <col min="4097" max="4097" width="12.88671875" style="89" customWidth="1"/>
    <col min="4098" max="4098" width="13.21875" style="89" customWidth="1"/>
    <col min="4099" max="4099" width="31.33203125" style="89" customWidth="1"/>
    <col min="4100" max="4100" width="13.44140625" style="89" customWidth="1"/>
    <col min="4101" max="4101" width="13.33203125" style="89" customWidth="1"/>
    <col min="4102" max="4102" width="9.77734375" style="89" customWidth="1"/>
    <col min="4103" max="4103" width="10.44140625" style="89" bestFit="1" customWidth="1"/>
    <col min="4104" max="4352" width="8.88671875" style="89"/>
    <col min="4353" max="4353" width="12.88671875" style="89" customWidth="1"/>
    <col min="4354" max="4354" width="13.21875" style="89" customWidth="1"/>
    <col min="4355" max="4355" width="31.33203125" style="89" customWidth="1"/>
    <col min="4356" max="4356" width="13.44140625" style="89" customWidth="1"/>
    <col min="4357" max="4357" width="13.33203125" style="89" customWidth="1"/>
    <col min="4358" max="4358" width="9.77734375" style="89" customWidth="1"/>
    <col min="4359" max="4359" width="10.44140625" style="89" bestFit="1" customWidth="1"/>
    <col min="4360" max="4608" width="8.88671875" style="89"/>
    <col min="4609" max="4609" width="12.88671875" style="89" customWidth="1"/>
    <col min="4610" max="4610" width="13.21875" style="89" customWidth="1"/>
    <col min="4611" max="4611" width="31.33203125" style="89" customWidth="1"/>
    <col min="4612" max="4612" width="13.44140625" style="89" customWidth="1"/>
    <col min="4613" max="4613" width="13.33203125" style="89" customWidth="1"/>
    <col min="4614" max="4614" width="9.77734375" style="89" customWidth="1"/>
    <col min="4615" max="4615" width="10.44140625" style="89" bestFit="1" customWidth="1"/>
    <col min="4616" max="4864" width="8.88671875" style="89"/>
    <col min="4865" max="4865" width="12.88671875" style="89" customWidth="1"/>
    <col min="4866" max="4866" width="13.21875" style="89" customWidth="1"/>
    <col min="4867" max="4867" width="31.33203125" style="89" customWidth="1"/>
    <col min="4868" max="4868" width="13.44140625" style="89" customWidth="1"/>
    <col min="4869" max="4869" width="13.33203125" style="89" customWidth="1"/>
    <col min="4870" max="4870" width="9.77734375" style="89" customWidth="1"/>
    <col min="4871" max="4871" width="10.44140625" style="89" bestFit="1" customWidth="1"/>
    <col min="4872" max="5120" width="8.88671875" style="89"/>
    <col min="5121" max="5121" width="12.88671875" style="89" customWidth="1"/>
    <col min="5122" max="5122" width="13.21875" style="89" customWidth="1"/>
    <col min="5123" max="5123" width="31.33203125" style="89" customWidth="1"/>
    <col min="5124" max="5124" width="13.44140625" style="89" customWidth="1"/>
    <col min="5125" max="5125" width="13.33203125" style="89" customWidth="1"/>
    <col min="5126" max="5126" width="9.77734375" style="89" customWidth="1"/>
    <col min="5127" max="5127" width="10.44140625" style="89" bestFit="1" customWidth="1"/>
    <col min="5128" max="5376" width="8.88671875" style="89"/>
    <col min="5377" max="5377" width="12.88671875" style="89" customWidth="1"/>
    <col min="5378" max="5378" width="13.21875" style="89" customWidth="1"/>
    <col min="5379" max="5379" width="31.33203125" style="89" customWidth="1"/>
    <col min="5380" max="5380" width="13.44140625" style="89" customWidth="1"/>
    <col min="5381" max="5381" width="13.33203125" style="89" customWidth="1"/>
    <col min="5382" max="5382" width="9.77734375" style="89" customWidth="1"/>
    <col min="5383" max="5383" width="10.44140625" style="89" bestFit="1" customWidth="1"/>
    <col min="5384" max="5632" width="8.88671875" style="89"/>
    <col min="5633" max="5633" width="12.88671875" style="89" customWidth="1"/>
    <col min="5634" max="5634" width="13.21875" style="89" customWidth="1"/>
    <col min="5635" max="5635" width="31.33203125" style="89" customWidth="1"/>
    <col min="5636" max="5636" width="13.44140625" style="89" customWidth="1"/>
    <col min="5637" max="5637" width="13.33203125" style="89" customWidth="1"/>
    <col min="5638" max="5638" width="9.77734375" style="89" customWidth="1"/>
    <col min="5639" max="5639" width="10.44140625" style="89" bestFit="1" customWidth="1"/>
    <col min="5640" max="5888" width="8.88671875" style="89"/>
    <col min="5889" max="5889" width="12.88671875" style="89" customWidth="1"/>
    <col min="5890" max="5890" width="13.21875" style="89" customWidth="1"/>
    <col min="5891" max="5891" width="31.33203125" style="89" customWidth="1"/>
    <col min="5892" max="5892" width="13.44140625" style="89" customWidth="1"/>
    <col min="5893" max="5893" width="13.33203125" style="89" customWidth="1"/>
    <col min="5894" max="5894" width="9.77734375" style="89" customWidth="1"/>
    <col min="5895" max="5895" width="10.44140625" style="89" bestFit="1" customWidth="1"/>
    <col min="5896" max="6144" width="8.88671875" style="89"/>
    <col min="6145" max="6145" width="12.88671875" style="89" customWidth="1"/>
    <col min="6146" max="6146" width="13.21875" style="89" customWidth="1"/>
    <col min="6147" max="6147" width="31.33203125" style="89" customWidth="1"/>
    <col min="6148" max="6148" width="13.44140625" style="89" customWidth="1"/>
    <col min="6149" max="6149" width="13.33203125" style="89" customWidth="1"/>
    <col min="6150" max="6150" width="9.77734375" style="89" customWidth="1"/>
    <col min="6151" max="6151" width="10.44140625" style="89" bestFit="1" customWidth="1"/>
    <col min="6152" max="6400" width="8.88671875" style="89"/>
    <col min="6401" max="6401" width="12.88671875" style="89" customWidth="1"/>
    <col min="6402" max="6402" width="13.21875" style="89" customWidth="1"/>
    <col min="6403" max="6403" width="31.33203125" style="89" customWidth="1"/>
    <col min="6404" max="6404" width="13.44140625" style="89" customWidth="1"/>
    <col min="6405" max="6405" width="13.33203125" style="89" customWidth="1"/>
    <col min="6406" max="6406" width="9.77734375" style="89" customWidth="1"/>
    <col min="6407" max="6407" width="10.44140625" style="89" bestFit="1" customWidth="1"/>
    <col min="6408" max="6656" width="8.88671875" style="89"/>
    <col min="6657" max="6657" width="12.88671875" style="89" customWidth="1"/>
    <col min="6658" max="6658" width="13.21875" style="89" customWidth="1"/>
    <col min="6659" max="6659" width="31.33203125" style="89" customWidth="1"/>
    <col min="6660" max="6660" width="13.44140625" style="89" customWidth="1"/>
    <col min="6661" max="6661" width="13.33203125" style="89" customWidth="1"/>
    <col min="6662" max="6662" width="9.77734375" style="89" customWidth="1"/>
    <col min="6663" max="6663" width="10.44140625" style="89" bestFit="1" customWidth="1"/>
    <col min="6664" max="6912" width="8.88671875" style="89"/>
    <col min="6913" max="6913" width="12.88671875" style="89" customWidth="1"/>
    <col min="6914" max="6914" width="13.21875" style="89" customWidth="1"/>
    <col min="6915" max="6915" width="31.33203125" style="89" customWidth="1"/>
    <col min="6916" max="6916" width="13.44140625" style="89" customWidth="1"/>
    <col min="6917" max="6917" width="13.33203125" style="89" customWidth="1"/>
    <col min="6918" max="6918" width="9.77734375" style="89" customWidth="1"/>
    <col min="6919" max="6919" width="10.44140625" style="89" bestFit="1" customWidth="1"/>
    <col min="6920" max="7168" width="8.88671875" style="89"/>
    <col min="7169" max="7169" width="12.88671875" style="89" customWidth="1"/>
    <col min="7170" max="7170" width="13.21875" style="89" customWidth="1"/>
    <col min="7171" max="7171" width="31.33203125" style="89" customWidth="1"/>
    <col min="7172" max="7172" width="13.44140625" style="89" customWidth="1"/>
    <col min="7173" max="7173" width="13.33203125" style="89" customWidth="1"/>
    <col min="7174" max="7174" width="9.77734375" style="89" customWidth="1"/>
    <col min="7175" max="7175" width="10.44140625" style="89" bestFit="1" customWidth="1"/>
    <col min="7176" max="7424" width="8.88671875" style="89"/>
    <col min="7425" max="7425" width="12.88671875" style="89" customWidth="1"/>
    <col min="7426" max="7426" width="13.21875" style="89" customWidth="1"/>
    <col min="7427" max="7427" width="31.33203125" style="89" customWidth="1"/>
    <col min="7428" max="7428" width="13.44140625" style="89" customWidth="1"/>
    <col min="7429" max="7429" width="13.33203125" style="89" customWidth="1"/>
    <col min="7430" max="7430" width="9.77734375" style="89" customWidth="1"/>
    <col min="7431" max="7431" width="10.44140625" style="89" bestFit="1" customWidth="1"/>
    <col min="7432" max="7680" width="8.88671875" style="89"/>
    <col min="7681" max="7681" width="12.88671875" style="89" customWidth="1"/>
    <col min="7682" max="7682" width="13.21875" style="89" customWidth="1"/>
    <col min="7683" max="7683" width="31.33203125" style="89" customWidth="1"/>
    <col min="7684" max="7684" width="13.44140625" style="89" customWidth="1"/>
    <col min="7685" max="7685" width="13.33203125" style="89" customWidth="1"/>
    <col min="7686" max="7686" width="9.77734375" style="89" customWidth="1"/>
    <col min="7687" max="7687" width="10.44140625" style="89" bestFit="1" customWidth="1"/>
    <col min="7688" max="7936" width="8.88671875" style="89"/>
    <col min="7937" max="7937" width="12.88671875" style="89" customWidth="1"/>
    <col min="7938" max="7938" width="13.21875" style="89" customWidth="1"/>
    <col min="7939" max="7939" width="31.33203125" style="89" customWidth="1"/>
    <col min="7940" max="7940" width="13.44140625" style="89" customWidth="1"/>
    <col min="7941" max="7941" width="13.33203125" style="89" customWidth="1"/>
    <col min="7942" max="7942" width="9.77734375" style="89" customWidth="1"/>
    <col min="7943" max="7943" width="10.44140625" style="89" bestFit="1" customWidth="1"/>
    <col min="7944" max="8192" width="8.88671875" style="89"/>
    <col min="8193" max="8193" width="12.88671875" style="89" customWidth="1"/>
    <col min="8194" max="8194" width="13.21875" style="89" customWidth="1"/>
    <col min="8195" max="8195" width="31.33203125" style="89" customWidth="1"/>
    <col min="8196" max="8196" width="13.44140625" style="89" customWidth="1"/>
    <col min="8197" max="8197" width="13.33203125" style="89" customWidth="1"/>
    <col min="8198" max="8198" width="9.77734375" style="89" customWidth="1"/>
    <col min="8199" max="8199" width="10.44140625" style="89" bestFit="1" customWidth="1"/>
    <col min="8200" max="8448" width="8.88671875" style="89"/>
    <col min="8449" max="8449" width="12.88671875" style="89" customWidth="1"/>
    <col min="8450" max="8450" width="13.21875" style="89" customWidth="1"/>
    <col min="8451" max="8451" width="31.33203125" style="89" customWidth="1"/>
    <col min="8452" max="8452" width="13.44140625" style="89" customWidth="1"/>
    <col min="8453" max="8453" width="13.33203125" style="89" customWidth="1"/>
    <col min="8454" max="8454" width="9.77734375" style="89" customWidth="1"/>
    <col min="8455" max="8455" width="10.44140625" style="89" bestFit="1" customWidth="1"/>
    <col min="8456" max="8704" width="8.88671875" style="89"/>
    <col min="8705" max="8705" width="12.88671875" style="89" customWidth="1"/>
    <col min="8706" max="8706" width="13.21875" style="89" customWidth="1"/>
    <col min="8707" max="8707" width="31.33203125" style="89" customWidth="1"/>
    <col min="8708" max="8708" width="13.44140625" style="89" customWidth="1"/>
    <col min="8709" max="8709" width="13.33203125" style="89" customWidth="1"/>
    <col min="8710" max="8710" width="9.77734375" style="89" customWidth="1"/>
    <col min="8711" max="8711" width="10.44140625" style="89" bestFit="1" customWidth="1"/>
    <col min="8712" max="8960" width="8.88671875" style="89"/>
    <col min="8961" max="8961" width="12.88671875" style="89" customWidth="1"/>
    <col min="8962" max="8962" width="13.21875" style="89" customWidth="1"/>
    <col min="8963" max="8963" width="31.33203125" style="89" customWidth="1"/>
    <col min="8964" max="8964" width="13.44140625" style="89" customWidth="1"/>
    <col min="8965" max="8965" width="13.33203125" style="89" customWidth="1"/>
    <col min="8966" max="8966" width="9.77734375" style="89" customWidth="1"/>
    <col min="8967" max="8967" width="10.44140625" style="89" bestFit="1" customWidth="1"/>
    <col min="8968" max="9216" width="8.88671875" style="89"/>
    <col min="9217" max="9217" width="12.88671875" style="89" customWidth="1"/>
    <col min="9218" max="9218" width="13.21875" style="89" customWidth="1"/>
    <col min="9219" max="9219" width="31.33203125" style="89" customWidth="1"/>
    <col min="9220" max="9220" width="13.44140625" style="89" customWidth="1"/>
    <col min="9221" max="9221" width="13.33203125" style="89" customWidth="1"/>
    <col min="9222" max="9222" width="9.77734375" style="89" customWidth="1"/>
    <col min="9223" max="9223" width="10.44140625" style="89" bestFit="1" customWidth="1"/>
    <col min="9224" max="9472" width="8.88671875" style="89"/>
    <col min="9473" max="9473" width="12.88671875" style="89" customWidth="1"/>
    <col min="9474" max="9474" width="13.21875" style="89" customWidth="1"/>
    <col min="9475" max="9475" width="31.33203125" style="89" customWidth="1"/>
    <col min="9476" max="9476" width="13.44140625" style="89" customWidth="1"/>
    <col min="9477" max="9477" width="13.33203125" style="89" customWidth="1"/>
    <col min="9478" max="9478" width="9.77734375" style="89" customWidth="1"/>
    <col min="9479" max="9479" width="10.44140625" style="89" bestFit="1" customWidth="1"/>
    <col min="9480" max="9728" width="8.88671875" style="89"/>
    <col min="9729" max="9729" width="12.88671875" style="89" customWidth="1"/>
    <col min="9730" max="9730" width="13.21875" style="89" customWidth="1"/>
    <col min="9731" max="9731" width="31.33203125" style="89" customWidth="1"/>
    <col min="9732" max="9732" width="13.44140625" style="89" customWidth="1"/>
    <col min="9733" max="9733" width="13.33203125" style="89" customWidth="1"/>
    <col min="9734" max="9734" width="9.77734375" style="89" customWidth="1"/>
    <col min="9735" max="9735" width="10.44140625" style="89" bestFit="1" customWidth="1"/>
    <col min="9736" max="9984" width="8.88671875" style="89"/>
    <col min="9985" max="9985" width="12.88671875" style="89" customWidth="1"/>
    <col min="9986" max="9986" width="13.21875" style="89" customWidth="1"/>
    <col min="9987" max="9987" width="31.33203125" style="89" customWidth="1"/>
    <col min="9988" max="9988" width="13.44140625" style="89" customWidth="1"/>
    <col min="9989" max="9989" width="13.33203125" style="89" customWidth="1"/>
    <col min="9990" max="9990" width="9.77734375" style="89" customWidth="1"/>
    <col min="9991" max="9991" width="10.44140625" style="89" bestFit="1" customWidth="1"/>
    <col min="9992" max="10240" width="8.88671875" style="89"/>
    <col min="10241" max="10241" width="12.88671875" style="89" customWidth="1"/>
    <col min="10242" max="10242" width="13.21875" style="89" customWidth="1"/>
    <col min="10243" max="10243" width="31.33203125" style="89" customWidth="1"/>
    <col min="10244" max="10244" width="13.44140625" style="89" customWidth="1"/>
    <col min="10245" max="10245" width="13.33203125" style="89" customWidth="1"/>
    <col min="10246" max="10246" width="9.77734375" style="89" customWidth="1"/>
    <col min="10247" max="10247" width="10.44140625" style="89" bestFit="1" customWidth="1"/>
    <col min="10248" max="10496" width="8.88671875" style="89"/>
    <col min="10497" max="10497" width="12.88671875" style="89" customWidth="1"/>
    <col min="10498" max="10498" width="13.21875" style="89" customWidth="1"/>
    <col min="10499" max="10499" width="31.33203125" style="89" customWidth="1"/>
    <col min="10500" max="10500" width="13.44140625" style="89" customWidth="1"/>
    <col min="10501" max="10501" width="13.33203125" style="89" customWidth="1"/>
    <col min="10502" max="10502" width="9.77734375" style="89" customWidth="1"/>
    <col min="10503" max="10503" width="10.44140625" style="89" bestFit="1" customWidth="1"/>
    <col min="10504" max="10752" width="8.88671875" style="89"/>
    <col min="10753" max="10753" width="12.88671875" style="89" customWidth="1"/>
    <col min="10754" max="10754" width="13.21875" style="89" customWidth="1"/>
    <col min="10755" max="10755" width="31.33203125" style="89" customWidth="1"/>
    <col min="10756" max="10756" width="13.44140625" style="89" customWidth="1"/>
    <col min="10757" max="10757" width="13.33203125" style="89" customWidth="1"/>
    <col min="10758" max="10758" width="9.77734375" style="89" customWidth="1"/>
    <col min="10759" max="10759" width="10.44140625" style="89" bestFit="1" customWidth="1"/>
    <col min="10760" max="11008" width="8.88671875" style="89"/>
    <col min="11009" max="11009" width="12.88671875" style="89" customWidth="1"/>
    <col min="11010" max="11010" width="13.21875" style="89" customWidth="1"/>
    <col min="11011" max="11011" width="31.33203125" style="89" customWidth="1"/>
    <col min="11012" max="11012" width="13.44140625" style="89" customWidth="1"/>
    <col min="11013" max="11013" width="13.33203125" style="89" customWidth="1"/>
    <col min="11014" max="11014" width="9.77734375" style="89" customWidth="1"/>
    <col min="11015" max="11015" width="10.44140625" style="89" bestFit="1" customWidth="1"/>
    <col min="11016" max="11264" width="8.88671875" style="89"/>
    <col min="11265" max="11265" width="12.88671875" style="89" customWidth="1"/>
    <col min="11266" max="11266" width="13.21875" style="89" customWidth="1"/>
    <col min="11267" max="11267" width="31.33203125" style="89" customWidth="1"/>
    <col min="11268" max="11268" width="13.44140625" style="89" customWidth="1"/>
    <col min="11269" max="11269" width="13.33203125" style="89" customWidth="1"/>
    <col min="11270" max="11270" width="9.77734375" style="89" customWidth="1"/>
    <col min="11271" max="11271" width="10.44140625" style="89" bestFit="1" customWidth="1"/>
    <col min="11272" max="11520" width="8.88671875" style="89"/>
    <col min="11521" max="11521" width="12.88671875" style="89" customWidth="1"/>
    <col min="11522" max="11522" width="13.21875" style="89" customWidth="1"/>
    <col min="11523" max="11523" width="31.33203125" style="89" customWidth="1"/>
    <col min="11524" max="11524" width="13.44140625" style="89" customWidth="1"/>
    <col min="11525" max="11525" width="13.33203125" style="89" customWidth="1"/>
    <col min="11526" max="11526" width="9.77734375" style="89" customWidth="1"/>
    <col min="11527" max="11527" width="10.44140625" style="89" bestFit="1" customWidth="1"/>
    <col min="11528" max="11776" width="8.88671875" style="89"/>
    <col min="11777" max="11777" width="12.88671875" style="89" customWidth="1"/>
    <col min="11778" max="11778" width="13.21875" style="89" customWidth="1"/>
    <col min="11779" max="11779" width="31.33203125" style="89" customWidth="1"/>
    <col min="11780" max="11780" width="13.44140625" style="89" customWidth="1"/>
    <col min="11781" max="11781" width="13.33203125" style="89" customWidth="1"/>
    <col min="11782" max="11782" width="9.77734375" style="89" customWidth="1"/>
    <col min="11783" max="11783" width="10.44140625" style="89" bestFit="1" customWidth="1"/>
    <col min="11784" max="12032" width="8.88671875" style="89"/>
    <col min="12033" max="12033" width="12.88671875" style="89" customWidth="1"/>
    <col min="12034" max="12034" width="13.21875" style="89" customWidth="1"/>
    <col min="12035" max="12035" width="31.33203125" style="89" customWidth="1"/>
    <col min="12036" max="12036" width="13.44140625" style="89" customWidth="1"/>
    <col min="12037" max="12037" width="13.33203125" style="89" customWidth="1"/>
    <col min="12038" max="12038" width="9.77734375" style="89" customWidth="1"/>
    <col min="12039" max="12039" width="10.44140625" style="89" bestFit="1" customWidth="1"/>
    <col min="12040" max="12288" width="8.88671875" style="89"/>
    <col min="12289" max="12289" width="12.88671875" style="89" customWidth="1"/>
    <col min="12290" max="12290" width="13.21875" style="89" customWidth="1"/>
    <col min="12291" max="12291" width="31.33203125" style="89" customWidth="1"/>
    <col min="12292" max="12292" width="13.44140625" style="89" customWidth="1"/>
    <col min="12293" max="12293" width="13.33203125" style="89" customWidth="1"/>
    <col min="12294" max="12294" width="9.77734375" style="89" customWidth="1"/>
    <col min="12295" max="12295" width="10.44140625" style="89" bestFit="1" customWidth="1"/>
    <col min="12296" max="12544" width="8.88671875" style="89"/>
    <col min="12545" max="12545" width="12.88671875" style="89" customWidth="1"/>
    <col min="12546" max="12546" width="13.21875" style="89" customWidth="1"/>
    <col min="12547" max="12547" width="31.33203125" style="89" customWidth="1"/>
    <col min="12548" max="12548" width="13.44140625" style="89" customWidth="1"/>
    <col min="12549" max="12549" width="13.33203125" style="89" customWidth="1"/>
    <col min="12550" max="12550" width="9.77734375" style="89" customWidth="1"/>
    <col min="12551" max="12551" width="10.44140625" style="89" bestFit="1" customWidth="1"/>
    <col min="12552" max="12800" width="8.88671875" style="89"/>
    <col min="12801" max="12801" width="12.88671875" style="89" customWidth="1"/>
    <col min="12802" max="12802" width="13.21875" style="89" customWidth="1"/>
    <col min="12803" max="12803" width="31.33203125" style="89" customWidth="1"/>
    <col min="12804" max="12804" width="13.44140625" style="89" customWidth="1"/>
    <col min="12805" max="12805" width="13.33203125" style="89" customWidth="1"/>
    <col min="12806" max="12806" width="9.77734375" style="89" customWidth="1"/>
    <col min="12807" max="12807" width="10.44140625" style="89" bestFit="1" customWidth="1"/>
    <col min="12808" max="13056" width="8.88671875" style="89"/>
    <col min="13057" max="13057" width="12.88671875" style="89" customWidth="1"/>
    <col min="13058" max="13058" width="13.21875" style="89" customWidth="1"/>
    <col min="13059" max="13059" width="31.33203125" style="89" customWidth="1"/>
    <col min="13060" max="13060" width="13.44140625" style="89" customWidth="1"/>
    <col min="13061" max="13061" width="13.33203125" style="89" customWidth="1"/>
    <col min="13062" max="13062" width="9.77734375" style="89" customWidth="1"/>
    <col min="13063" max="13063" width="10.44140625" style="89" bestFit="1" customWidth="1"/>
    <col min="13064" max="13312" width="8.88671875" style="89"/>
    <col min="13313" max="13313" width="12.88671875" style="89" customWidth="1"/>
    <col min="13314" max="13314" width="13.21875" style="89" customWidth="1"/>
    <col min="13315" max="13315" width="31.33203125" style="89" customWidth="1"/>
    <col min="13316" max="13316" width="13.44140625" style="89" customWidth="1"/>
    <col min="13317" max="13317" width="13.33203125" style="89" customWidth="1"/>
    <col min="13318" max="13318" width="9.77734375" style="89" customWidth="1"/>
    <col min="13319" max="13319" width="10.44140625" style="89" bestFit="1" customWidth="1"/>
    <col min="13320" max="13568" width="8.88671875" style="89"/>
    <col min="13569" max="13569" width="12.88671875" style="89" customWidth="1"/>
    <col min="13570" max="13570" width="13.21875" style="89" customWidth="1"/>
    <col min="13571" max="13571" width="31.33203125" style="89" customWidth="1"/>
    <col min="13572" max="13572" width="13.44140625" style="89" customWidth="1"/>
    <col min="13573" max="13573" width="13.33203125" style="89" customWidth="1"/>
    <col min="13574" max="13574" width="9.77734375" style="89" customWidth="1"/>
    <col min="13575" max="13575" width="10.44140625" style="89" bestFit="1" customWidth="1"/>
    <col min="13576" max="13824" width="8.88671875" style="89"/>
    <col min="13825" max="13825" width="12.88671875" style="89" customWidth="1"/>
    <col min="13826" max="13826" width="13.21875" style="89" customWidth="1"/>
    <col min="13827" max="13827" width="31.33203125" style="89" customWidth="1"/>
    <col min="13828" max="13828" width="13.44140625" style="89" customWidth="1"/>
    <col min="13829" max="13829" width="13.33203125" style="89" customWidth="1"/>
    <col min="13830" max="13830" width="9.77734375" style="89" customWidth="1"/>
    <col min="13831" max="13831" width="10.44140625" style="89" bestFit="1" customWidth="1"/>
    <col min="13832" max="14080" width="8.88671875" style="89"/>
    <col min="14081" max="14081" width="12.88671875" style="89" customWidth="1"/>
    <col min="14082" max="14082" width="13.21875" style="89" customWidth="1"/>
    <col min="14083" max="14083" width="31.33203125" style="89" customWidth="1"/>
    <col min="14084" max="14084" width="13.44140625" style="89" customWidth="1"/>
    <col min="14085" max="14085" width="13.33203125" style="89" customWidth="1"/>
    <col min="14086" max="14086" width="9.77734375" style="89" customWidth="1"/>
    <col min="14087" max="14087" width="10.44140625" style="89" bestFit="1" customWidth="1"/>
    <col min="14088" max="14336" width="8.88671875" style="89"/>
    <col min="14337" max="14337" width="12.88671875" style="89" customWidth="1"/>
    <col min="14338" max="14338" width="13.21875" style="89" customWidth="1"/>
    <col min="14339" max="14339" width="31.33203125" style="89" customWidth="1"/>
    <col min="14340" max="14340" width="13.44140625" style="89" customWidth="1"/>
    <col min="14341" max="14341" width="13.33203125" style="89" customWidth="1"/>
    <col min="14342" max="14342" width="9.77734375" style="89" customWidth="1"/>
    <col min="14343" max="14343" width="10.44140625" style="89" bestFit="1" customWidth="1"/>
    <col min="14344" max="14592" width="8.88671875" style="89"/>
    <col min="14593" max="14593" width="12.88671875" style="89" customWidth="1"/>
    <col min="14594" max="14594" width="13.21875" style="89" customWidth="1"/>
    <col min="14595" max="14595" width="31.33203125" style="89" customWidth="1"/>
    <col min="14596" max="14596" width="13.44140625" style="89" customWidth="1"/>
    <col min="14597" max="14597" width="13.33203125" style="89" customWidth="1"/>
    <col min="14598" max="14598" width="9.77734375" style="89" customWidth="1"/>
    <col min="14599" max="14599" width="10.44140625" style="89" bestFit="1" customWidth="1"/>
    <col min="14600" max="14848" width="8.88671875" style="89"/>
    <col min="14849" max="14849" width="12.88671875" style="89" customWidth="1"/>
    <col min="14850" max="14850" width="13.21875" style="89" customWidth="1"/>
    <col min="14851" max="14851" width="31.33203125" style="89" customWidth="1"/>
    <col min="14852" max="14852" width="13.44140625" style="89" customWidth="1"/>
    <col min="14853" max="14853" width="13.33203125" style="89" customWidth="1"/>
    <col min="14854" max="14854" width="9.77734375" style="89" customWidth="1"/>
    <col min="14855" max="14855" width="10.44140625" style="89" bestFit="1" customWidth="1"/>
    <col min="14856" max="15104" width="8.88671875" style="89"/>
    <col min="15105" max="15105" width="12.88671875" style="89" customWidth="1"/>
    <col min="15106" max="15106" width="13.21875" style="89" customWidth="1"/>
    <col min="15107" max="15107" width="31.33203125" style="89" customWidth="1"/>
    <col min="15108" max="15108" width="13.44140625" style="89" customWidth="1"/>
    <col min="15109" max="15109" width="13.33203125" style="89" customWidth="1"/>
    <col min="15110" max="15110" width="9.77734375" style="89" customWidth="1"/>
    <col min="15111" max="15111" width="10.44140625" style="89" bestFit="1" customWidth="1"/>
    <col min="15112" max="15360" width="8.88671875" style="89"/>
    <col min="15361" max="15361" width="12.88671875" style="89" customWidth="1"/>
    <col min="15362" max="15362" width="13.21875" style="89" customWidth="1"/>
    <col min="15363" max="15363" width="31.33203125" style="89" customWidth="1"/>
    <col min="15364" max="15364" width="13.44140625" style="89" customWidth="1"/>
    <col min="15365" max="15365" width="13.33203125" style="89" customWidth="1"/>
    <col min="15366" max="15366" width="9.77734375" style="89" customWidth="1"/>
    <col min="15367" max="15367" width="10.44140625" style="89" bestFit="1" customWidth="1"/>
    <col min="15368" max="15616" width="8.88671875" style="89"/>
    <col min="15617" max="15617" width="12.88671875" style="89" customWidth="1"/>
    <col min="15618" max="15618" width="13.21875" style="89" customWidth="1"/>
    <col min="15619" max="15619" width="31.33203125" style="89" customWidth="1"/>
    <col min="15620" max="15620" width="13.44140625" style="89" customWidth="1"/>
    <col min="15621" max="15621" width="13.33203125" style="89" customWidth="1"/>
    <col min="15622" max="15622" width="9.77734375" style="89" customWidth="1"/>
    <col min="15623" max="15623" width="10.44140625" style="89" bestFit="1" customWidth="1"/>
    <col min="15624" max="15872" width="8.88671875" style="89"/>
    <col min="15873" max="15873" width="12.88671875" style="89" customWidth="1"/>
    <col min="15874" max="15874" width="13.21875" style="89" customWidth="1"/>
    <col min="15875" max="15875" width="31.33203125" style="89" customWidth="1"/>
    <col min="15876" max="15876" width="13.44140625" style="89" customWidth="1"/>
    <col min="15877" max="15877" width="13.33203125" style="89" customWidth="1"/>
    <col min="15878" max="15878" width="9.77734375" style="89" customWidth="1"/>
    <col min="15879" max="15879" width="10.44140625" style="89" bestFit="1" customWidth="1"/>
    <col min="15880" max="16128" width="8.88671875" style="89"/>
    <col min="16129" max="16129" width="12.88671875" style="89" customWidth="1"/>
    <col min="16130" max="16130" width="13.21875" style="89" customWidth="1"/>
    <col min="16131" max="16131" width="31.33203125" style="89" customWidth="1"/>
    <col min="16132" max="16132" width="13.44140625" style="89" customWidth="1"/>
    <col min="16133" max="16133" width="13.33203125" style="89" customWidth="1"/>
    <col min="16134" max="16134" width="9.77734375" style="89" customWidth="1"/>
    <col min="16135" max="16135" width="10.44140625" style="89" bestFit="1" customWidth="1"/>
    <col min="16136" max="16384" width="8.88671875" style="89"/>
  </cols>
  <sheetData>
    <row r="1" spans="1:7" ht="35.25" customHeight="1" x14ac:dyDescent="0.15">
      <c r="A1" s="88" t="s">
        <v>119</v>
      </c>
      <c r="B1" s="88"/>
      <c r="C1" s="88"/>
      <c r="D1" s="88"/>
      <c r="E1" s="88"/>
      <c r="F1" s="88"/>
    </row>
    <row r="2" spans="1:7" s="92" customFormat="1" ht="28.5" customHeight="1" thickBot="1" x14ac:dyDescent="0.2">
      <c r="A2" s="90" t="s">
        <v>274</v>
      </c>
      <c r="B2" s="91"/>
      <c r="C2" s="91"/>
      <c r="D2" s="91"/>
      <c r="E2" s="607" t="s">
        <v>120</v>
      </c>
      <c r="F2" s="607"/>
    </row>
    <row r="3" spans="1:7" s="96" customFormat="1" ht="30.75" customHeight="1" thickBot="1" x14ac:dyDescent="0.2">
      <c r="A3" s="93" t="s">
        <v>121</v>
      </c>
      <c r="B3" s="94" t="s">
        <v>122</v>
      </c>
      <c r="C3" s="94" t="s">
        <v>123</v>
      </c>
      <c r="D3" s="94" t="s">
        <v>124</v>
      </c>
      <c r="E3" s="94" t="s">
        <v>125</v>
      </c>
      <c r="F3" s="95" t="s">
        <v>126</v>
      </c>
    </row>
    <row r="4" spans="1:7" s="96" customFormat="1" ht="24.75" customHeight="1" thickTop="1" x14ac:dyDescent="0.15">
      <c r="A4" s="439">
        <v>45230</v>
      </c>
      <c r="B4" s="97" t="s">
        <v>282</v>
      </c>
      <c r="C4" s="438" t="s">
        <v>262</v>
      </c>
      <c r="D4" s="409">
        <v>457200</v>
      </c>
      <c r="E4" s="98" t="s">
        <v>258</v>
      </c>
      <c r="F4" s="99" t="s">
        <v>283</v>
      </c>
    </row>
    <row r="5" spans="1:7" s="96" customFormat="1" ht="24.75" customHeight="1" x14ac:dyDescent="0.15">
      <c r="A5" s="440"/>
      <c r="B5" s="100"/>
      <c r="C5" s="434"/>
      <c r="D5" s="102"/>
      <c r="E5" s="101"/>
      <c r="F5" s="456"/>
    </row>
    <row r="6" spans="1:7" s="96" customFormat="1" ht="24.75" customHeight="1" x14ac:dyDescent="0.15">
      <c r="A6" s="106"/>
      <c r="B6" s="105"/>
      <c r="C6" s="104"/>
      <c r="D6" s="103"/>
      <c r="E6" s="104"/>
      <c r="F6" s="107"/>
    </row>
    <row r="7" spans="1:7" s="96" customFormat="1" ht="24.75" customHeight="1" x14ac:dyDescent="0.15">
      <c r="A7" s="106"/>
      <c r="B7" s="105"/>
      <c r="C7" s="104"/>
      <c r="D7" s="103"/>
      <c r="E7" s="104"/>
      <c r="F7" s="107"/>
    </row>
    <row r="8" spans="1:7" s="96" customFormat="1" ht="24.75" customHeight="1" x14ac:dyDescent="0.15">
      <c r="A8" s="106"/>
      <c r="B8" s="105"/>
      <c r="C8" s="104"/>
      <c r="D8" s="103"/>
      <c r="E8" s="104"/>
      <c r="F8" s="107"/>
    </row>
    <row r="9" spans="1:7" s="96" customFormat="1" ht="24.75" customHeight="1" thickBot="1" x14ac:dyDescent="0.2">
      <c r="A9" s="111"/>
      <c r="B9" s="112"/>
      <c r="C9" s="108"/>
      <c r="D9" s="109"/>
      <c r="E9" s="110"/>
      <c r="F9" s="113"/>
      <c r="G9" s="114"/>
    </row>
    <row r="10" spans="1:7" s="96" customFormat="1" ht="24.75" customHeight="1" thickBot="1" x14ac:dyDescent="0.2">
      <c r="A10" s="608" t="s">
        <v>246</v>
      </c>
      <c r="B10" s="609"/>
      <c r="C10" s="609"/>
      <c r="D10" s="610">
        <f>SUM(D4:D5)</f>
        <v>457200</v>
      </c>
      <c r="E10" s="611"/>
      <c r="F10" s="612"/>
    </row>
    <row r="11" spans="1:7" s="92" customFormat="1" ht="11.25" x14ac:dyDescent="0.15">
      <c r="A11" s="91"/>
      <c r="F11" s="91"/>
    </row>
    <row r="12" spans="1:7" s="92" customFormat="1" ht="11.25" x14ac:dyDescent="0.15">
      <c r="A12" s="91"/>
      <c r="F12" s="91"/>
    </row>
    <row r="13" spans="1:7" s="92" customFormat="1" ht="11.25" x14ac:dyDescent="0.15">
      <c r="A13" s="91"/>
      <c r="F13" s="91"/>
    </row>
    <row r="14" spans="1:7" s="92" customFormat="1" ht="11.25" x14ac:dyDescent="0.15">
      <c r="A14" s="91"/>
      <c r="F14" s="91"/>
    </row>
    <row r="15" spans="1:7" s="92" customFormat="1" ht="12" thickBot="1" x14ac:dyDescent="0.2">
      <c r="A15" s="91"/>
      <c r="F15" s="91"/>
    </row>
    <row r="16" spans="1:7" s="92" customFormat="1" ht="11.25" x14ac:dyDescent="0.15">
      <c r="A16" s="91"/>
      <c r="F16" s="91"/>
    </row>
    <row r="17" spans="1:6" s="92" customFormat="1" ht="11.25" x14ac:dyDescent="0.15">
      <c r="A17" s="91"/>
      <c r="F17" s="91"/>
    </row>
    <row r="18" spans="1:6" s="92" customFormat="1" ht="11.25" x14ac:dyDescent="0.15">
      <c r="A18" s="91"/>
      <c r="F18" s="91"/>
    </row>
    <row r="19" spans="1:6" s="92" customFormat="1" ht="11.25" x14ac:dyDescent="0.15">
      <c r="A19" s="91"/>
      <c r="F19" s="91"/>
    </row>
    <row r="20" spans="1:6" s="92" customFormat="1" ht="11.25" x14ac:dyDescent="0.15">
      <c r="A20" s="91"/>
      <c r="F20" s="91"/>
    </row>
    <row r="21" spans="1:6" s="92" customFormat="1" ht="11.25" x14ac:dyDescent="0.15">
      <c r="A21" s="91"/>
      <c r="F21" s="91"/>
    </row>
    <row r="22" spans="1:6" s="92" customFormat="1" ht="11.25" x14ac:dyDescent="0.15">
      <c r="A22" s="91"/>
      <c r="F22" s="91"/>
    </row>
    <row r="23" spans="1:6" s="92" customFormat="1" ht="11.25" x14ac:dyDescent="0.15">
      <c r="A23" s="91"/>
      <c r="F23" s="91"/>
    </row>
    <row r="24" spans="1:6" s="92" customFormat="1" ht="11.25" x14ac:dyDescent="0.15">
      <c r="A24" s="91"/>
      <c r="F24" s="91"/>
    </row>
    <row r="25" spans="1:6" s="92" customFormat="1" ht="11.25" x14ac:dyDescent="0.15">
      <c r="A25" s="91"/>
      <c r="F25" s="91"/>
    </row>
    <row r="26" spans="1:6" s="92" customFormat="1" ht="11.25" x14ac:dyDescent="0.15">
      <c r="A26" s="91"/>
      <c r="F26" s="91"/>
    </row>
    <row r="27" spans="1:6" s="92" customFormat="1" ht="11.25" x14ac:dyDescent="0.15">
      <c r="A27" s="91"/>
      <c r="F27" s="91"/>
    </row>
    <row r="28" spans="1:6" s="92" customFormat="1" ht="11.25" x14ac:dyDescent="0.15">
      <c r="A28" s="91"/>
      <c r="F28" s="91"/>
    </row>
    <row r="29" spans="1:6" s="92" customFormat="1" ht="11.25" x14ac:dyDescent="0.15">
      <c r="A29" s="91"/>
      <c r="F29" s="91"/>
    </row>
    <row r="30" spans="1:6" s="92" customFormat="1" ht="11.25" x14ac:dyDescent="0.15">
      <c r="A30" s="91"/>
      <c r="F30" s="91"/>
    </row>
    <row r="31" spans="1:6" s="92" customFormat="1" ht="11.25" x14ac:dyDescent="0.15">
      <c r="A31" s="91"/>
      <c r="F31" s="91"/>
    </row>
    <row r="32" spans="1:6" s="92" customFormat="1" ht="11.25" x14ac:dyDescent="0.15">
      <c r="A32" s="91"/>
      <c r="F32" s="91"/>
    </row>
    <row r="33" spans="1:6" s="92" customFormat="1" ht="11.25" x14ac:dyDescent="0.15">
      <c r="A33" s="91"/>
      <c r="F33" s="91"/>
    </row>
    <row r="34" spans="1:6" s="92" customFormat="1" ht="11.25" x14ac:dyDescent="0.15">
      <c r="A34" s="91"/>
      <c r="F34" s="91"/>
    </row>
    <row r="35" spans="1:6" s="92" customFormat="1" ht="11.25" x14ac:dyDescent="0.15">
      <c r="A35" s="91"/>
      <c r="F35" s="91"/>
    </row>
    <row r="36" spans="1:6" s="92" customFormat="1" ht="11.25" x14ac:dyDescent="0.15">
      <c r="A36" s="91"/>
      <c r="F36" s="91"/>
    </row>
    <row r="37" spans="1:6" s="92" customFormat="1" ht="11.25" x14ac:dyDescent="0.15">
      <c r="A37" s="91"/>
      <c r="F37" s="91"/>
    </row>
    <row r="38" spans="1:6" s="92" customFormat="1" ht="11.25" x14ac:dyDescent="0.15">
      <c r="A38" s="91"/>
      <c r="F38" s="91"/>
    </row>
    <row r="39" spans="1:6" s="92" customFormat="1" ht="11.25" x14ac:dyDescent="0.15">
      <c r="A39" s="91"/>
      <c r="F39" s="91"/>
    </row>
    <row r="40" spans="1:6" s="92" customFormat="1" ht="11.25" x14ac:dyDescent="0.15">
      <c r="A40" s="91"/>
      <c r="F40" s="91"/>
    </row>
    <row r="41" spans="1:6" s="92" customFormat="1" ht="11.25" x14ac:dyDescent="0.15">
      <c r="A41" s="91"/>
      <c r="F41" s="91"/>
    </row>
    <row r="42" spans="1:6" s="92" customFormat="1" ht="11.25" x14ac:dyDescent="0.15">
      <c r="A42" s="91"/>
      <c r="F42" s="91"/>
    </row>
    <row r="43" spans="1:6" s="92" customFormat="1" ht="11.25" x14ac:dyDescent="0.15">
      <c r="A43" s="91"/>
      <c r="F43" s="91"/>
    </row>
    <row r="44" spans="1:6" s="92" customFormat="1" ht="11.25" x14ac:dyDescent="0.15">
      <c r="A44" s="91"/>
      <c r="F44" s="91"/>
    </row>
    <row r="45" spans="1:6" s="92" customFormat="1" ht="11.25" x14ac:dyDescent="0.15">
      <c r="A45" s="91"/>
      <c r="F45" s="91"/>
    </row>
    <row r="46" spans="1:6" s="92" customFormat="1" ht="11.25" x14ac:dyDescent="0.15">
      <c r="A46" s="91"/>
      <c r="F46" s="91"/>
    </row>
    <row r="47" spans="1:6" s="92" customFormat="1" ht="11.25" x14ac:dyDescent="0.15">
      <c r="A47" s="91"/>
      <c r="F47" s="91"/>
    </row>
    <row r="48" spans="1:6" s="92" customFormat="1" ht="11.25" x14ac:dyDescent="0.15">
      <c r="A48" s="91"/>
      <c r="F48" s="91"/>
    </row>
    <row r="49" spans="1:6" s="92" customFormat="1" ht="11.25" x14ac:dyDescent="0.15">
      <c r="A49" s="91"/>
      <c r="F49" s="91"/>
    </row>
    <row r="50" spans="1:6" s="92" customFormat="1" ht="11.25" x14ac:dyDescent="0.15">
      <c r="A50" s="91"/>
      <c r="F50" s="91"/>
    </row>
    <row r="51" spans="1:6" s="92" customFormat="1" ht="11.25" x14ac:dyDescent="0.15">
      <c r="A51" s="91"/>
      <c r="F51" s="91"/>
    </row>
    <row r="52" spans="1:6" s="92" customFormat="1" ht="11.25" x14ac:dyDescent="0.15">
      <c r="A52" s="91"/>
      <c r="F52" s="91"/>
    </row>
    <row r="53" spans="1:6" s="92" customFormat="1" ht="11.25" x14ac:dyDescent="0.15">
      <c r="A53" s="91"/>
      <c r="F53" s="91"/>
    </row>
    <row r="54" spans="1:6" s="92" customFormat="1" ht="11.25" x14ac:dyDescent="0.15">
      <c r="A54" s="91"/>
      <c r="F54" s="91"/>
    </row>
    <row r="55" spans="1:6" s="92" customFormat="1" ht="11.25" x14ac:dyDescent="0.15">
      <c r="A55" s="91"/>
      <c r="F55" s="91"/>
    </row>
    <row r="56" spans="1:6" s="92" customFormat="1" ht="11.25" x14ac:dyDescent="0.15">
      <c r="A56" s="91"/>
      <c r="F56" s="91"/>
    </row>
    <row r="57" spans="1:6" s="92" customFormat="1" ht="11.25" x14ac:dyDescent="0.15">
      <c r="A57" s="91"/>
      <c r="F57" s="91"/>
    </row>
    <row r="58" spans="1:6" s="92" customFormat="1" ht="11.25" x14ac:dyDescent="0.15">
      <c r="A58" s="91"/>
      <c r="F58" s="91"/>
    </row>
    <row r="59" spans="1:6" s="92" customFormat="1" ht="11.25" x14ac:dyDescent="0.15">
      <c r="A59" s="91"/>
      <c r="F59" s="91"/>
    </row>
    <row r="60" spans="1:6" s="92" customFormat="1" ht="11.25" x14ac:dyDescent="0.15">
      <c r="A60" s="91"/>
      <c r="F60" s="91"/>
    </row>
    <row r="61" spans="1:6" s="92" customFormat="1" ht="11.25" x14ac:dyDescent="0.15">
      <c r="A61" s="91"/>
      <c r="F61" s="91"/>
    </row>
  </sheetData>
  <autoFilter ref="A3:F10" xr:uid="{00000000-0009-0000-0000-00000C000000}"/>
  <mergeCells count="3">
    <mergeCell ref="E2:F2"/>
    <mergeCell ref="A10:C10"/>
    <mergeCell ref="D10:F10"/>
  </mergeCells>
  <phoneticPr fontId="3" type="noConversion"/>
  <printOptions horizontalCentered="1"/>
  <pageMargins left="0.19685039370078741" right="0.51181102362204722" top="0.39370078740157483" bottom="0.51181102362204722" header="0.23622047244094491" footer="0.23622047244094491"/>
  <pageSetup paperSize="9" scale="82" orientation="portrait" horizontalDpi="4294967292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0000"/>
  </sheetPr>
  <dimension ref="A1:G28"/>
  <sheetViews>
    <sheetView zoomScaleNormal="100" workbookViewId="0">
      <selection activeCell="M18" sqref="M18"/>
    </sheetView>
  </sheetViews>
  <sheetFormatPr defaultRowHeight="13.5" x14ac:dyDescent="0.15"/>
  <cols>
    <col min="1" max="1" width="8.88671875" style="66"/>
    <col min="2" max="2" width="13.5546875" style="66" customWidth="1"/>
    <col min="3" max="3" width="18.33203125" style="66" customWidth="1"/>
    <col min="4" max="4" width="8.88671875" style="66"/>
    <col min="5" max="5" width="12.44140625" style="66" customWidth="1"/>
    <col min="6" max="6" width="20.6640625" style="66" customWidth="1"/>
    <col min="7" max="7" width="5.5546875" style="66" customWidth="1"/>
    <col min="8" max="8" width="14.77734375" style="66" customWidth="1"/>
    <col min="9" max="257" width="8.88671875" style="66"/>
    <col min="258" max="258" width="13.5546875" style="66" customWidth="1"/>
    <col min="259" max="259" width="18.33203125" style="66" customWidth="1"/>
    <col min="260" max="260" width="8.88671875" style="66"/>
    <col min="261" max="261" width="12.44140625" style="66" customWidth="1"/>
    <col min="262" max="262" width="20.6640625" style="66" customWidth="1"/>
    <col min="263" max="263" width="5.5546875" style="66" customWidth="1"/>
    <col min="264" max="264" width="14.77734375" style="66" customWidth="1"/>
    <col min="265" max="513" width="8.88671875" style="66"/>
    <col min="514" max="514" width="13.5546875" style="66" customWidth="1"/>
    <col min="515" max="515" width="18.33203125" style="66" customWidth="1"/>
    <col min="516" max="516" width="8.88671875" style="66"/>
    <col min="517" max="517" width="12.44140625" style="66" customWidth="1"/>
    <col min="518" max="518" width="20.6640625" style="66" customWidth="1"/>
    <col min="519" max="519" width="5.5546875" style="66" customWidth="1"/>
    <col min="520" max="520" width="14.77734375" style="66" customWidth="1"/>
    <col min="521" max="769" width="8.88671875" style="66"/>
    <col min="770" max="770" width="13.5546875" style="66" customWidth="1"/>
    <col min="771" max="771" width="18.33203125" style="66" customWidth="1"/>
    <col min="772" max="772" width="8.88671875" style="66"/>
    <col min="773" max="773" width="12.44140625" style="66" customWidth="1"/>
    <col min="774" max="774" width="20.6640625" style="66" customWidth="1"/>
    <col min="775" max="775" width="5.5546875" style="66" customWidth="1"/>
    <col min="776" max="776" width="14.77734375" style="66" customWidth="1"/>
    <col min="777" max="1025" width="8.88671875" style="66"/>
    <col min="1026" max="1026" width="13.5546875" style="66" customWidth="1"/>
    <col min="1027" max="1027" width="18.33203125" style="66" customWidth="1"/>
    <col min="1028" max="1028" width="8.88671875" style="66"/>
    <col min="1029" max="1029" width="12.44140625" style="66" customWidth="1"/>
    <col min="1030" max="1030" width="20.6640625" style="66" customWidth="1"/>
    <col min="1031" max="1031" width="5.5546875" style="66" customWidth="1"/>
    <col min="1032" max="1032" width="14.77734375" style="66" customWidth="1"/>
    <col min="1033" max="1281" width="8.88671875" style="66"/>
    <col min="1282" max="1282" width="13.5546875" style="66" customWidth="1"/>
    <col min="1283" max="1283" width="18.33203125" style="66" customWidth="1"/>
    <col min="1284" max="1284" width="8.88671875" style="66"/>
    <col min="1285" max="1285" width="12.44140625" style="66" customWidth="1"/>
    <col min="1286" max="1286" width="20.6640625" style="66" customWidth="1"/>
    <col min="1287" max="1287" width="5.5546875" style="66" customWidth="1"/>
    <col min="1288" max="1288" width="14.77734375" style="66" customWidth="1"/>
    <col min="1289" max="1537" width="8.88671875" style="66"/>
    <col min="1538" max="1538" width="13.5546875" style="66" customWidth="1"/>
    <col min="1539" max="1539" width="18.33203125" style="66" customWidth="1"/>
    <col min="1540" max="1540" width="8.88671875" style="66"/>
    <col min="1541" max="1541" width="12.44140625" style="66" customWidth="1"/>
    <col min="1542" max="1542" width="20.6640625" style="66" customWidth="1"/>
    <col min="1543" max="1543" width="5.5546875" style="66" customWidth="1"/>
    <col min="1544" max="1544" width="14.77734375" style="66" customWidth="1"/>
    <col min="1545" max="1793" width="8.88671875" style="66"/>
    <col min="1794" max="1794" width="13.5546875" style="66" customWidth="1"/>
    <col min="1795" max="1795" width="18.33203125" style="66" customWidth="1"/>
    <col min="1796" max="1796" width="8.88671875" style="66"/>
    <col min="1797" max="1797" width="12.44140625" style="66" customWidth="1"/>
    <col min="1798" max="1798" width="20.6640625" style="66" customWidth="1"/>
    <col min="1799" max="1799" width="5.5546875" style="66" customWidth="1"/>
    <col min="1800" max="1800" width="14.77734375" style="66" customWidth="1"/>
    <col min="1801" max="2049" width="8.88671875" style="66"/>
    <col min="2050" max="2050" width="13.5546875" style="66" customWidth="1"/>
    <col min="2051" max="2051" width="18.33203125" style="66" customWidth="1"/>
    <col min="2052" max="2052" width="8.88671875" style="66"/>
    <col min="2053" max="2053" width="12.44140625" style="66" customWidth="1"/>
    <col min="2054" max="2054" width="20.6640625" style="66" customWidth="1"/>
    <col min="2055" max="2055" width="5.5546875" style="66" customWidth="1"/>
    <col min="2056" max="2056" width="14.77734375" style="66" customWidth="1"/>
    <col min="2057" max="2305" width="8.88671875" style="66"/>
    <col min="2306" max="2306" width="13.5546875" style="66" customWidth="1"/>
    <col min="2307" max="2307" width="18.33203125" style="66" customWidth="1"/>
    <col min="2308" max="2308" width="8.88671875" style="66"/>
    <col min="2309" max="2309" width="12.44140625" style="66" customWidth="1"/>
    <col min="2310" max="2310" width="20.6640625" style="66" customWidth="1"/>
    <col min="2311" max="2311" width="5.5546875" style="66" customWidth="1"/>
    <col min="2312" max="2312" width="14.77734375" style="66" customWidth="1"/>
    <col min="2313" max="2561" width="8.88671875" style="66"/>
    <col min="2562" max="2562" width="13.5546875" style="66" customWidth="1"/>
    <col min="2563" max="2563" width="18.33203125" style="66" customWidth="1"/>
    <col min="2564" max="2564" width="8.88671875" style="66"/>
    <col min="2565" max="2565" width="12.44140625" style="66" customWidth="1"/>
    <col min="2566" max="2566" width="20.6640625" style="66" customWidth="1"/>
    <col min="2567" max="2567" width="5.5546875" style="66" customWidth="1"/>
    <col min="2568" max="2568" width="14.77734375" style="66" customWidth="1"/>
    <col min="2569" max="2817" width="8.88671875" style="66"/>
    <col min="2818" max="2818" width="13.5546875" style="66" customWidth="1"/>
    <col min="2819" max="2819" width="18.33203125" style="66" customWidth="1"/>
    <col min="2820" max="2820" width="8.88671875" style="66"/>
    <col min="2821" max="2821" width="12.44140625" style="66" customWidth="1"/>
    <col min="2822" max="2822" width="20.6640625" style="66" customWidth="1"/>
    <col min="2823" max="2823" width="5.5546875" style="66" customWidth="1"/>
    <col min="2824" max="2824" width="14.77734375" style="66" customWidth="1"/>
    <col min="2825" max="3073" width="8.88671875" style="66"/>
    <col min="3074" max="3074" width="13.5546875" style="66" customWidth="1"/>
    <col min="3075" max="3075" width="18.33203125" style="66" customWidth="1"/>
    <col min="3076" max="3076" width="8.88671875" style="66"/>
    <col min="3077" max="3077" width="12.44140625" style="66" customWidth="1"/>
    <col min="3078" max="3078" width="20.6640625" style="66" customWidth="1"/>
    <col min="3079" max="3079" width="5.5546875" style="66" customWidth="1"/>
    <col min="3080" max="3080" width="14.77734375" style="66" customWidth="1"/>
    <col min="3081" max="3329" width="8.88671875" style="66"/>
    <col min="3330" max="3330" width="13.5546875" style="66" customWidth="1"/>
    <col min="3331" max="3331" width="18.33203125" style="66" customWidth="1"/>
    <col min="3332" max="3332" width="8.88671875" style="66"/>
    <col min="3333" max="3333" width="12.44140625" style="66" customWidth="1"/>
    <col min="3334" max="3334" width="20.6640625" style="66" customWidth="1"/>
    <col min="3335" max="3335" width="5.5546875" style="66" customWidth="1"/>
    <col min="3336" max="3336" width="14.77734375" style="66" customWidth="1"/>
    <col min="3337" max="3585" width="8.88671875" style="66"/>
    <col min="3586" max="3586" width="13.5546875" style="66" customWidth="1"/>
    <col min="3587" max="3587" width="18.33203125" style="66" customWidth="1"/>
    <col min="3588" max="3588" width="8.88671875" style="66"/>
    <col min="3589" max="3589" width="12.44140625" style="66" customWidth="1"/>
    <col min="3590" max="3590" width="20.6640625" style="66" customWidth="1"/>
    <col min="3591" max="3591" width="5.5546875" style="66" customWidth="1"/>
    <col min="3592" max="3592" width="14.77734375" style="66" customWidth="1"/>
    <col min="3593" max="3841" width="8.88671875" style="66"/>
    <col min="3842" max="3842" width="13.5546875" style="66" customWidth="1"/>
    <col min="3843" max="3843" width="18.33203125" style="66" customWidth="1"/>
    <col min="3844" max="3844" width="8.88671875" style="66"/>
    <col min="3845" max="3845" width="12.44140625" style="66" customWidth="1"/>
    <col min="3846" max="3846" width="20.6640625" style="66" customWidth="1"/>
    <col min="3847" max="3847" width="5.5546875" style="66" customWidth="1"/>
    <col min="3848" max="3848" width="14.77734375" style="66" customWidth="1"/>
    <col min="3849" max="4097" width="8.88671875" style="66"/>
    <col min="4098" max="4098" width="13.5546875" style="66" customWidth="1"/>
    <col min="4099" max="4099" width="18.33203125" style="66" customWidth="1"/>
    <col min="4100" max="4100" width="8.88671875" style="66"/>
    <col min="4101" max="4101" width="12.44140625" style="66" customWidth="1"/>
    <col min="4102" max="4102" width="20.6640625" style="66" customWidth="1"/>
    <col min="4103" max="4103" width="5.5546875" style="66" customWidth="1"/>
    <col min="4104" max="4104" width="14.77734375" style="66" customWidth="1"/>
    <col min="4105" max="4353" width="8.88671875" style="66"/>
    <col min="4354" max="4354" width="13.5546875" style="66" customWidth="1"/>
    <col min="4355" max="4355" width="18.33203125" style="66" customWidth="1"/>
    <col min="4356" max="4356" width="8.88671875" style="66"/>
    <col min="4357" max="4357" width="12.44140625" style="66" customWidth="1"/>
    <col min="4358" max="4358" width="20.6640625" style="66" customWidth="1"/>
    <col min="4359" max="4359" width="5.5546875" style="66" customWidth="1"/>
    <col min="4360" max="4360" width="14.77734375" style="66" customWidth="1"/>
    <col min="4361" max="4609" width="8.88671875" style="66"/>
    <col min="4610" max="4610" width="13.5546875" style="66" customWidth="1"/>
    <col min="4611" max="4611" width="18.33203125" style="66" customWidth="1"/>
    <col min="4612" max="4612" width="8.88671875" style="66"/>
    <col min="4613" max="4613" width="12.44140625" style="66" customWidth="1"/>
    <col min="4614" max="4614" width="20.6640625" style="66" customWidth="1"/>
    <col min="4615" max="4615" width="5.5546875" style="66" customWidth="1"/>
    <col min="4616" max="4616" width="14.77734375" style="66" customWidth="1"/>
    <col min="4617" max="4865" width="8.88671875" style="66"/>
    <col min="4866" max="4866" width="13.5546875" style="66" customWidth="1"/>
    <col min="4867" max="4867" width="18.33203125" style="66" customWidth="1"/>
    <col min="4868" max="4868" width="8.88671875" style="66"/>
    <col min="4869" max="4869" width="12.44140625" style="66" customWidth="1"/>
    <col min="4870" max="4870" width="20.6640625" style="66" customWidth="1"/>
    <col min="4871" max="4871" width="5.5546875" style="66" customWidth="1"/>
    <col min="4872" max="4872" width="14.77734375" style="66" customWidth="1"/>
    <col min="4873" max="5121" width="8.88671875" style="66"/>
    <col min="5122" max="5122" width="13.5546875" style="66" customWidth="1"/>
    <col min="5123" max="5123" width="18.33203125" style="66" customWidth="1"/>
    <col min="5124" max="5124" width="8.88671875" style="66"/>
    <col min="5125" max="5125" width="12.44140625" style="66" customWidth="1"/>
    <col min="5126" max="5126" width="20.6640625" style="66" customWidth="1"/>
    <col min="5127" max="5127" width="5.5546875" style="66" customWidth="1"/>
    <col min="5128" max="5128" width="14.77734375" style="66" customWidth="1"/>
    <col min="5129" max="5377" width="8.88671875" style="66"/>
    <col min="5378" max="5378" width="13.5546875" style="66" customWidth="1"/>
    <col min="5379" max="5379" width="18.33203125" style="66" customWidth="1"/>
    <col min="5380" max="5380" width="8.88671875" style="66"/>
    <col min="5381" max="5381" width="12.44140625" style="66" customWidth="1"/>
    <col min="5382" max="5382" width="20.6640625" style="66" customWidth="1"/>
    <col min="5383" max="5383" width="5.5546875" style="66" customWidth="1"/>
    <col min="5384" max="5384" width="14.77734375" style="66" customWidth="1"/>
    <col min="5385" max="5633" width="8.88671875" style="66"/>
    <col min="5634" max="5634" width="13.5546875" style="66" customWidth="1"/>
    <col min="5635" max="5635" width="18.33203125" style="66" customWidth="1"/>
    <col min="5636" max="5636" width="8.88671875" style="66"/>
    <col min="5637" max="5637" width="12.44140625" style="66" customWidth="1"/>
    <col min="5638" max="5638" width="20.6640625" style="66" customWidth="1"/>
    <col min="5639" max="5639" width="5.5546875" style="66" customWidth="1"/>
    <col min="5640" max="5640" width="14.77734375" style="66" customWidth="1"/>
    <col min="5641" max="5889" width="8.88671875" style="66"/>
    <col min="5890" max="5890" width="13.5546875" style="66" customWidth="1"/>
    <col min="5891" max="5891" width="18.33203125" style="66" customWidth="1"/>
    <col min="5892" max="5892" width="8.88671875" style="66"/>
    <col min="5893" max="5893" width="12.44140625" style="66" customWidth="1"/>
    <col min="5894" max="5894" width="20.6640625" style="66" customWidth="1"/>
    <col min="5895" max="5895" width="5.5546875" style="66" customWidth="1"/>
    <col min="5896" max="5896" width="14.77734375" style="66" customWidth="1"/>
    <col min="5897" max="6145" width="8.88671875" style="66"/>
    <col min="6146" max="6146" width="13.5546875" style="66" customWidth="1"/>
    <col min="6147" max="6147" width="18.33203125" style="66" customWidth="1"/>
    <col min="6148" max="6148" width="8.88671875" style="66"/>
    <col min="6149" max="6149" width="12.44140625" style="66" customWidth="1"/>
    <col min="6150" max="6150" width="20.6640625" style="66" customWidth="1"/>
    <col min="6151" max="6151" width="5.5546875" style="66" customWidth="1"/>
    <col min="6152" max="6152" width="14.77734375" style="66" customWidth="1"/>
    <col min="6153" max="6401" width="8.88671875" style="66"/>
    <col min="6402" max="6402" width="13.5546875" style="66" customWidth="1"/>
    <col min="6403" max="6403" width="18.33203125" style="66" customWidth="1"/>
    <col min="6404" max="6404" width="8.88671875" style="66"/>
    <col min="6405" max="6405" width="12.44140625" style="66" customWidth="1"/>
    <col min="6406" max="6406" width="20.6640625" style="66" customWidth="1"/>
    <col min="6407" max="6407" width="5.5546875" style="66" customWidth="1"/>
    <col min="6408" max="6408" width="14.77734375" style="66" customWidth="1"/>
    <col min="6409" max="6657" width="8.88671875" style="66"/>
    <col min="6658" max="6658" width="13.5546875" style="66" customWidth="1"/>
    <col min="6659" max="6659" width="18.33203125" style="66" customWidth="1"/>
    <col min="6660" max="6660" width="8.88671875" style="66"/>
    <col min="6661" max="6661" width="12.44140625" style="66" customWidth="1"/>
    <col min="6662" max="6662" width="20.6640625" style="66" customWidth="1"/>
    <col min="6663" max="6663" width="5.5546875" style="66" customWidth="1"/>
    <col min="6664" max="6664" width="14.77734375" style="66" customWidth="1"/>
    <col min="6665" max="6913" width="8.88671875" style="66"/>
    <col min="6914" max="6914" width="13.5546875" style="66" customWidth="1"/>
    <col min="6915" max="6915" width="18.33203125" style="66" customWidth="1"/>
    <col min="6916" max="6916" width="8.88671875" style="66"/>
    <col min="6917" max="6917" width="12.44140625" style="66" customWidth="1"/>
    <col min="6918" max="6918" width="20.6640625" style="66" customWidth="1"/>
    <col min="6919" max="6919" width="5.5546875" style="66" customWidth="1"/>
    <col min="6920" max="6920" width="14.77734375" style="66" customWidth="1"/>
    <col min="6921" max="7169" width="8.88671875" style="66"/>
    <col min="7170" max="7170" width="13.5546875" style="66" customWidth="1"/>
    <col min="7171" max="7171" width="18.33203125" style="66" customWidth="1"/>
    <col min="7172" max="7172" width="8.88671875" style="66"/>
    <col min="7173" max="7173" width="12.44140625" style="66" customWidth="1"/>
    <col min="7174" max="7174" width="20.6640625" style="66" customWidth="1"/>
    <col min="7175" max="7175" width="5.5546875" style="66" customWidth="1"/>
    <col min="7176" max="7176" width="14.77734375" style="66" customWidth="1"/>
    <col min="7177" max="7425" width="8.88671875" style="66"/>
    <col min="7426" max="7426" width="13.5546875" style="66" customWidth="1"/>
    <col min="7427" max="7427" width="18.33203125" style="66" customWidth="1"/>
    <col min="7428" max="7428" width="8.88671875" style="66"/>
    <col min="7429" max="7429" width="12.44140625" style="66" customWidth="1"/>
    <col min="7430" max="7430" width="20.6640625" style="66" customWidth="1"/>
    <col min="7431" max="7431" width="5.5546875" style="66" customWidth="1"/>
    <col min="7432" max="7432" width="14.77734375" style="66" customWidth="1"/>
    <col min="7433" max="7681" width="8.88671875" style="66"/>
    <col min="7682" max="7682" width="13.5546875" style="66" customWidth="1"/>
    <col min="7683" max="7683" width="18.33203125" style="66" customWidth="1"/>
    <col min="7684" max="7684" width="8.88671875" style="66"/>
    <col min="7685" max="7685" width="12.44140625" style="66" customWidth="1"/>
    <col min="7686" max="7686" width="20.6640625" style="66" customWidth="1"/>
    <col min="7687" max="7687" width="5.5546875" style="66" customWidth="1"/>
    <col min="7688" max="7688" width="14.77734375" style="66" customWidth="1"/>
    <col min="7689" max="7937" width="8.88671875" style="66"/>
    <col min="7938" max="7938" width="13.5546875" style="66" customWidth="1"/>
    <col min="7939" max="7939" width="18.33203125" style="66" customWidth="1"/>
    <col min="7940" max="7940" width="8.88671875" style="66"/>
    <col min="7941" max="7941" width="12.44140625" style="66" customWidth="1"/>
    <col min="7942" max="7942" width="20.6640625" style="66" customWidth="1"/>
    <col min="7943" max="7943" width="5.5546875" style="66" customWidth="1"/>
    <col min="7944" max="7944" width="14.77734375" style="66" customWidth="1"/>
    <col min="7945" max="8193" width="8.88671875" style="66"/>
    <col min="8194" max="8194" width="13.5546875" style="66" customWidth="1"/>
    <col min="8195" max="8195" width="18.33203125" style="66" customWidth="1"/>
    <col min="8196" max="8196" width="8.88671875" style="66"/>
    <col min="8197" max="8197" width="12.44140625" style="66" customWidth="1"/>
    <col min="8198" max="8198" width="20.6640625" style="66" customWidth="1"/>
    <col min="8199" max="8199" width="5.5546875" style="66" customWidth="1"/>
    <col min="8200" max="8200" width="14.77734375" style="66" customWidth="1"/>
    <col min="8201" max="8449" width="8.88671875" style="66"/>
    <col min="8450" max="8450" width="13.5546875" style="66" customWidth="1"/>
    <col min="8451" max="8451" width="18.33203125" style="66" customWidth="1"/>
    <col min="8452" max="8452" width="8.88671875" style="66"/>
    <col min="8453" max="8453" width="12.44140625" style="66" customWidth="1"/>
    <col min="8454" max="8454" width="20.6640625" style="66" customWidth="1"/>
    <col min="8455" max="8455" width="5.5546875" style="66" customWidth="1"/>
    <col min="8456" max="8456" width="14.77734375" style="66" customWidth="1"/>
    <col min="8457" max="8705" width="8.88671875" style="66"/>
    <col min="8706" max="8706" width="13.5546875" style="66" customWidth="1"/>
    <col min="8707" max="8707" width="18.33203125" style="66" customWidth="1"/>
    <col min="8708" max="8708" width="8.88671875" style="66"/>
    <col min="8709" max="8709" width="12.44140625" style="66" customWidth="1"/>
    <col min="8710" max="8710" width="20.6640625" style="66" customWidth="1"/>
    <col min="8711" max="8711" width="5.5546875" style="66" customWidth="1"/>
    <col min="8712" max="8712" width="14.77734375" style="66" customWidth="1"/>
    <col min="8713" max="8961" width="8.88671875" style="66"/>
    <col min="8962" max="8962" width="13.5546875" style="66" customWidth="1"/>
    <col min="8963" max="8963" width="18.33203125" style="66" customWidth="1"/>
    <col min="8964" max="8964" width="8.88671875" style="66"/>
    <col min="8965" max="8965" width="12.44140625" style="66" customWidth="1"/>
    <col min="8966" max="8966" width="20.6640625" style="66" customWidth="1"/>
    <col min="8967" max="8967" width="5.5546875" style="66" customWidth="1"/>
    <col min="8968" max="8968" width="14.77734375" style="66" customWidth="1"/>
    <col min="8969" max="9217" width="8.88671875" style="66"/>
    <col min="9218" max="9218" width="13.5546875" style="66" customWidth="1"/>
    <col min="9219" max="9219" width="18.33203125" style="66" customWidth="1"/>
    <col min="9220" max="9220" width="8.88671875" style="66"/>
    <col min="9221" max="9221" width="12.44140625" style="66" customWidth="1"/>
    <col min="9222" max="9222" width="20.6640625" style="66" customWidth="1"/>
    <col min="9223" max="9223" width="5.5546875" style="66" customWidth="1"/>
    <col min="9224" max="9224" width="14.77734375" style="66" customWidth="1"/>
    <col min="9225" max="9473" width="8.88671875" style="66"/>
    <col min="9474" max="9474" width="13.5546875" style="66" customWidth="1"/>
    <col min="9475" max="9475" width="18.33203125" style="66" customWidth="1"/>
    <col min="9476" max="9476" width="8.88671875" style="66"/>
    <col min="9477" max="9477" width="12.44140625" style="66" customWidth="1"/>
    <col min="9478" max="9478" width="20.6640625" style="66" customWidth="1"/>
    <col min="9479" max="9479" width="5.5546875" style="66" customWidth="1"/>
    <col min="9480" max="9480" width="14.77734375" style="66" customWidth="1"/>
    <col min="9481" max="9729" width="8.88671875" style="66"/>
    <col min="9730" max="9730" width="13.5546875" style="66" customWidth="1"/>
    <col min="9731" max="9731" width="18.33203125" style="66" customWidth="1"/>
    <col min="9732" max="9732" width="8.88671875" style="66"/>
    <col min="9733" max="9733" width="12.44140625" style="66" customWidth="1"/>
    <col min="9734" max="9734" width="20.6640625" style="66" customWidth="1"/>
    <col min="9735" max="9735" width="5.5546875" style="66" customWidth="1"/>
    <col min="9736" max="9736" width="14.77734375" style="66" customWidth="1"/>
    <col min="9737" max="9985" width="8.88671875" style="66"/>
    <col min="9986" max="9986" width="13.5546875" style="66" customWidth="1"/>
    <col min="9987" max="9987" width="18.33203125" style="66" customWidth="1"/>
    <col min="9988" max="9988" width="8.88671875" style="66"/>
    <col min="9989" max="9989" width="12.44140625" style="66" customWidth="1"/>
    <col min="9990" max="9990" width="20.6640625" style="66" customWidth="1"/>
    <col min="9991" max="9991" width="5.5546875" style="66" customWidth="1"/>
    <col min="9992" max="9992" width="14.77734375" style="66" customWidth="1"/>
    <col min="9993" max="10241" width="8.88671875" style="66"/>
    <col min="10242" max="10242" width="13.5546875" style="66" customWidth="1"/>
    <col min="10243" max="10243" width="18.33203125" style="66" customWidth="1"/>
    <col min="10244" max="10244" width="8.88671875" style="66"/>
    <col min="10245" max="10245" width="12.44140625" style="66" customWidth="1"/>
    <col min="10246" max="10246" width="20.6640625" style="66" customWidth="1"/>
    <col min="10247" max="10247" width="5.5546875" style="66" customWidth="1"/>
    <col min="10248" max="10248" width="14.77734375" style="66" customWidth="1"/>
    <col min="10249" max="10497" width="8.88671875" style="66"/>
    <col min="10498" max="10498" width="13.5546875" style="66" customWidth="1"/>
    <col min="10499" max="10499" width="18.33203125" style="66" customWidth="1"/>
    <col min="10500" max="10500" width="8.88671875" style="66"/>
    <col min="10501" max="10501" width="12.44140625" style="66" customWidth="1"/>
    <col min="10502" max="10502" width="20.6640625" style="66" customWidth="1"/>
    <col min="10503" max="10503" width="5.5546875" style="66" customWidth="1"/>
    <col min="10504" max="10504" width="14.77734375" style="66" customWidth="1"/>
    <col min="10505" max="10753" width="8.88671875" style="66"/>
    <col min="10754" max="10754" width="13.5546875" style="66" customWidth="1"/>
    <col min="10755" max="10755" width="18.33203125" style="66" customWidth="1"/>
    <col min="10756" max="10756" width="8.88671875" style="66"/>
    <col min="10757" max="10757" width="12.44140625" style="66" customWidth="1"/>
    <col min="10758" max="10758" width="20.6640625" style="66" customWidth="1"/>
    <col min="10759" max="10759" width="5.5546875" style="66" customWidth="1"/>
    <col min="10760" max="10760" width="14.77734375" style="66" customWidth="1"/>
    <col min="10761" max="11009" width="8.88671875" style="66"/>
    <col min="11010" max="11010" width="13.5546875" style="66" customWidth="1"/>
    <col min="11011" max="11011" width="18.33203125" style="66" customWidth="1"/>
    <col min="11012" max="11012" width="8.88671875" style="66"/>
    <col min="11013" max="11013" width="12.44140625" style="66" customWidth="1"/>
    <col min="11014" max="11014" width="20.6640625" style="66" customWidth="1"/>
    <col min="11015" max="11015" width="5.5546875" style="66" customWidth="1"/>
    <col min="11016" max="11016" width="14.77734375" style="66" customWidth="1"/>
    <col min="11017" max="11265" width="8.88671875" style="66"/>
    <col min="11266" max="11266" width="13.5546875" style="66" customWidth="1"/>
    <col min="11267" max="11267" width="18.33203125" style="66" customWidth="1"/>
    <col min="11268" max="11268" width="8.88671875" style="66"/>
    <col min="11269" max="11269" width="12.44140625" style="66" customWidth="1"/>
    <col min="11270" max="11270" width="20.6640625" style="66" customWidth="1"/>
    <col min="11271" max="11271" width="5.5546875" style="66" customWidth="1"/>
    <col min="11272" max="11272" width="14.77734375" style="66" customWidth="1"/>
    <col min="11273" max="11521" width="8.88671875" style="66"/>
    <col min="11522" max="11522" width="13.5546875" style="66" customWidth="1"/>
    <col min="11523" max="11523" width="18.33203125" style="66" customWidth="1"/>
    <col min="11524" max="11524" width="8.88671875" style="66"/>
    <col min="11525" max="11525" width="12.44140625" style="66" customWidth="1"/>
    <col min="11526" max="11526" width="20.6640625" style="66" customWidth="1"/>
    <col min="11527" max="11527" width="5.5546875" style="66" customWidth="1"/>
    <col min="11528" max="11528" width="14.77734375" style="66" customWidth="1"/>
    <col min="11529" max="11777" width="8.88671875" style="66"/>
    <col min="11778" max="11778" width="13.5546875" style="66" customWidth="1"/>
    <col min="11779" max="11779" width="18.33203125" style="66" customWidth="1"/>
    <col min="11780" max="11780" width="8.88671875" style="66"/>
    <col min="11781" max="11781" width="12.44140625" style="66" customWidth="1"/>
    <col min="11782" max="11782" width="20.6640625" style="66" customWidth="1"/>
    <col min="11783" max="11783" width="5.5546875" style="66" customWidth="1"/>
    <col min="11784" max="11784" width="14.77734375" style="66" customWidth="1"/>
    <col min="11785" max="12033" width="8.88671875" style="66"/>
    <col min="12034" max="12034" width="13.5546875" style="66" customWidth="1"/>
    <col min="12035" max="12035" width="18.33203125" style="66" customWidth="1"/>
    <col min="12036" max="12036" width="8.88671875" style="66"/>
    <col min="12037" max="12037" width="12.44140625" style="66" customWidth="1"/>
    <col min="12038" max="12038" width="20.6640625" style="66" customWidth="1"/>
    <col min="12039" max="12039" width="5.5546875" style="66" customWidth="1"/>
    <col min="12040" max="12040" width="14.77734375" style="66" customWidth="1"/>
    <col min="12041" max="12289" width="8.88671875" style="66"/>
    <col min="12290" max="12290" width="13.5546875" style="66" customWidth="1"/>
    <col min="12291" max="12291" width="18.33203125" style="66" customWidth="1"/>
    <col min="12292" max="12292" width="8.88671875" style="66"/>
    <col min="12293" max="12293" width="12.44140625" style="66" customWidth="1"/>
    <col min="12294" max="12294" width="20.6640625" style="66" customWidth="1"/>
    <col min="12295" max="12295" width="5.5546875" style="66" customWidth="1"/>
    <col min="12296" max="12296" width="14.77734375" style="66" customWidth="1"/>
    <col min="12297" max="12545" width="8.88671875" style="66"/>
    <col min="12546" max="12546" width="13.5546875" style="66" customWidth="1"/>
    <col min="12547" max="12547" width="18.33203125" style="66" customWidth="1"/>
    <col min="12548" max="12548" width="8.88671875" style="66"/>
    <col min="12549" max="12549" width="12.44140625" style="66" customWidth="1"/>
    <col min="12550" max="12550" width="20.6640625" style="66" customWidth="1"/>
    <col min="12551" max="12551" width="5.5546875" style="66" customWidth="1"/>
    <col min="12552" max="12552" width="14.77734375" style="66" customWidth="1"/>
    <col min="12553" max="12801" width="8.88671875" style="66"/>
    <col min="12802" max="12802" width="13.5546875" style="66" customWidth="1"/>
    <col min="12803" max="12803" width="18.33203125" style="66" customWidth="1"/>
    <col min="12804" max="12804" width="8.88671875" style="66"/>
    <col min="12805" max="12805" width="12.44140625" style="66" customWidth="1"/>
    <col min="12806" max="12806" width="20.6640625" style="66" customWidth="1"/>
    <col min="12807" max="12807" width="5.5546875" style="66" customWidth="1"/>
    <col min="12808" max="12808" width="14.77734375" style="66" customWidth="1"/>
    <col min="12809" max="13057" width="8.88671875" style="66"/>
    <col min="13058" max="13058" width="13.5546875" style="66" customWidth="1"/>
    <col min="13059" max="13059" width="18.33203125" style="66" customWidth="1"/>
    <col min="13060" max="13060" width="8.88671875" style="66"/>
    <col min="13061" max="13061" width="12.44140625" style="66" customWidth="1"/>
    <col min="13062" max="13062" width="20.6640625" style="66" customWidth="1"/>
    <col min="13063" max="13063" width="5.5546875" style="66" customWidth="1"/>
    <col min="13064" max="13064" width="14.77734375" style="66" customWidth="1"/>
    <col min="13065" max="13313" width="8.88671875" style="66"/>
    <col min="13314" max="13314" width="13.5546875" style="66" customWidth="1"/>
    <col min="13315" max="13315" width="18.33203125" style="66" customWidth="1"/>
    <col min="13316" max="13316" width="8.88671875" style="66"/>
    <col min="13317" max="13317" width="12.44140625" style="66" customWidth="1"/>
    <col min="13318" max="13318" width="20.6640625" style="66" customWidth="1"/>
    <col min="13319" max="13319" width="5.5546875" style="66" customWidth="1"/>
    <col min="13320" max="13320" width="14.77734375" style="66" customWidth="1"/>
    <col min="13321" max="13569" width="8.88671875" style="66"/>
    <col min="13570" max="13570" width="13.5546875" style="66" customWidth="1"/>
    <col min="13571" max="13571" width="18.33203125" style="66" customWidth="1"/>
    <col min="13572" max="13572" width="8.88671875" style="66"/>
    <col min="13573" max="13573" width="12.44140625" style="66" customWidth="1"/>
    <col min="13574" max="13574" width="20.6640625" style="66" customWidth="1"/>
    <col min="13575" max="13575" width="5.5546875" style="66" customWidth="1"/>
    <col min="13576" max="13576" width="14.77734375" style="66" customWidth="1"/>
    <col min="13577" max="13825" width="8.88671875" style="66"/>
    <col min="13826" max="13826" width="13.5546875" style="66" customWidth="1"/>
    <col min="13827" max="13827" width="18.33203125" style="66" customWidth="1"/>
    <col min="13828" max="13828" width="8.88671875" style="66"/>
    <col min="13829" max="13829" width="12.44140625" style="66" customWidth="1"/>
    <col min="13830" max="13830" width="20.6640625" style="66" customWidth="1"/>
    <col min="13831" max="13831" width="5.5546875" style="66" customWidth="1"/>
    <col min="13832" max="13832" width="14.77734375" style="66" customWidth="1"/>
    <col min="13833" max="14081" width="8.88671875" style="66"/>
    <col min="14082" max="14082" width="13.5546875" style="66" customWidth="1"/>
    <col min="14083" max="14083" width="18.33203125" style="66" customWidth="1"/>
    <col min="14084" max="14084" width="8.88671875" style="66"/>
    <col min="14085" max="14085" width="12.44140625" style="66" customWidth="1"/>
    <col min="14086" max="14086" width="20.6640625" style="66" customWidth="1"/>
    <col min="14087" max="14087" width="5.5546875" style="66" customWidth="1"/>
    <col min="14088" max="14088" width="14.77734375" style="66" customWidth="1"/>
    <col min="14089" max="14337" width="8.88671875" style="66"/>
    <col min="14338" max="14338" width="13.5546875" style="66" customWidth="1"/>
    <col min="14339" max="14339" width="18.33203125" style="66" customWidth="1"/>
    <col min="14340" max="14340" width="8.88671875" style="66"/>
    <col min="14341" max="14341" width="12.44140625" style="66" customWidth="1"/>
    <col min="14342" max="14342" width="20.6640625" style="66" customWidth="1"/>
    <col min="14343" max="14343" width="5.5546875" style="66" customWidth="1"/>
    <col min="14344" max="14344" width="14.77734375" style="66" customWidth="1"/>
    <col min="14345" max="14593" width="8.88671875" style="66"/>
    <col min="14594" max="14594" width="13.5546875" style="66" customWidth="1"/>
    <col min="14595" max="14595" width="18.33203125" style="66" customWidth="1"/>
    <col min="14596" max="14596" width="8.88671875" style="66"/>
    <col min="14597" max="14597" width="12.44140625" style="66" customWidth="1"/>
    <col min="14598" max="14598" width="20.6640625" style="66" customWidth="1"/>
    <col min="14599" max="14599" width="5.5546875" style="66" customWidth="1"/>
    <col min="14600" max="14600" width="14.77734375" style="66" customWidth="1"/>
    <col min="14601" max="14849" width="8.88671875" style="66"/>
    <col min="14850" max="14850" width="13.5546875" style="66" customWidth="1"/>
    <col min="14851" max="14851" width="18.33203125" style="66" customWidth="1"/>
    <col min="14852" max="14852" width="8.88671875" style="66"/>
    <col min="14853" max="14853" width="12.44140625" style="66" customWidth="1"/>
    <col min="14854" max="14854" width="20.6640625" style="66" customWidth="1"/>
    <col min="14855" max="14855" width="5.5546875" style="66" customWidth="1"/>
    <col min="14856" max="14856" width="14.77734375" style="66" customWidth="1"/>
    <col min="14857" max="15105" width="8.88671875" style="66"/>
    <col min="15106" max="15106" width="13.5546875" style="66" customWidth="1"/>
    <col min="15107" max="15107" width="18.33203125" style="66" customWidth="1"/>
    <col min="15108" max="15108" width="8.88671875" style="66"/>
    <col min="15109" max="15109" width="12.44140625" style="66" customWidth="1"/>
    <col min="15110" max="15110" width="20.6640625" style="66" customWidth="1"/>
    <col min="15111" max="15111" width="5.5546875" style="66" customWidth="1"/>
    <col min="15112" max="15112" width="14.77734375" style="66" customWidth="1"/>
    <col min="15113" max="15361" width="8.88671875" style="66"/>
    <col min="15362" max="15362" width="13.5546875" style="66" customWidth="1"/>
    <col min="15363" max="15363" width="18.33203125" style="66" customWidth="1"/>
    <col min="15364" max="15364" width="8.88671875" style="66"/>
    <col min="15365" max="15365" width="12.44140625" style="66" customWidth="1"/>
    <col min="15366" max="15366" width="20.6640625" style="66" customWidth="1"/>
    <col min="15367" max="15367" width="5.5546875" style="66" customWidth="1"/>
    <col min="15368" max="15368" width="14.77734375" style="66" customWidth="1"/>
    <col min="15369" max="15617" width="8.88671875" style="66"/>
    <col min="15618" max="15618" width="13.5546875" style="66" customWidth="1"/>
    <col min="15619" max="15619" width="18.33203125" style="66" customWidth="1"/>
    <col min="15620" max="15620" width="8.88671875" style="66"/>
    <col min="15621" max="15621" width="12.44140625" style="66" customWidth="1"/>
    <col min="15622" max="15622" width="20.6640625" style="66" customWidth="1"/>
    <col min="15623" max="15623" width="5.5546875" style="66" customWidth="1"/>
    <col min="15624" max="15624" width="14.77734375" style="66" customWidth="1"/>
    <col min="15625" max="15873" width="8.88671875" style="66"/>
    <col min="15874" max="15874" width="13.5546875" style="66" customWidth="1"/>
    <col min="15875" max="15875" width="18.33203125" style="66" customWidth="1"/>
    <col min="15876" max="15876" width="8.88671875" style="66"/>
    <col min="15877" max="15877" width="12.44140625" style="66" customWidth="1"/>
    <col min="15878" max="15878" width="20.6640625" style="66" customWidth="1"/>
    <col min="15879" max="15879" width="5.5546875" style="66" customWidth="1"/>
    <col min="15880" max="15880" width="14.77734375" style="66" customWidth="1"/>
    <col min="15881" max="16129" width="8.88671875" style="66"/>
    <col min="16130" max="16130" width="13.5546875" style="66" customWidth="1"/>
    <col min="16131" max="16131" width="18.33203125" style="66" customWidth="1"/>
    <col min="16132" max="16132" width="8.88671875" style="66"/>
    <col min="16133" max="16133" width="12.44140625" style="66" customWidth="1"/>
    <col min="16134" max="16134" width="20.6640625" style="66" customWidth="1"/>
    <col min="16135" max="16135" width="5.5546875" style="66" customWidth="1"/>
    <col min="16136" max="16136" width="14.77734375" style="66" customWidth="1"/>
    <col min="16137" max="16384" width="8.88671875" style="66"/>
  </cols>
  <sheetData>
    <row r="1" spans="1:7" ht="33" customHeight="1" x14ac:dyDescent="0.15">
      <c r="A1" s="613" t="s">
        <v>205</v>
      </c>
      <c r="B1" s="613"/>
      <c r="C1" s="613"/>
      <c r="D1" s="613"/>
      <c r="E1" s="613"/>
      <c r="F1" s="613"/>
      <c r="G1" s="65"/>
    </row>
    <row r="2" spans="1:7" ht="21" customHeight="1" thickBot="1" x14ac:dyDescent="0.2">
      <c r="A2" s="67"/>
      <c r="B2" s="67"/>
      <c r="C2" s="68"/>
      <c r="D2" s="67"/>
      <c r="E2" s="67"/>
      <c r="F2" s="69" t="s">
        <v>127</v>
      </c>
      <c r="G2" s="65"/>
    </row>
    <row r="3" spans="1:7" ht="21.75" customHeight="1" x14ac:dyDescent="0.15">
      <c r="A3" s="614" t="s">
        <v>128</v>
      </c>
      <c r="B3" s="615"/>
      <c r="C3" s="616"/>
      <c r="D3" s="614" t="s">
        <v>129</v>
      </c>
      <c r="E3" s="615"/>
      <c r="F3" s="616"/>
      <c r="G3" s="65"/>
    </row>
    <row r="4" spans="1:7" ht="21.75" customHeight="1" thickBot="1" x14ac:dyDescent="0.2">
      <c r="A4" s="617" t="s">
        <v>130</v>
      </c>
      <c r="B4" s="618"/>
      <c r="C4" s="70" t="s">
        <v>131</v>
      </c>
      <c r="D4" s="617" t="s">
        <v>130</v>
      </c>
      <c r="E4" s="618"/>
      <c r="F4" s="70" t="s">
        <v>131</v>
      </c>
      <c r="G4" s="65"/>
    </row>
    <row r="5" spans="1:7" ht="32.25" customHeight="1" thickTop="1" x14ac:dyDescent="0.15">
      <c r="A5" s="632"/>
      <c r="B5" s="71"/>
      <c r="C5" s="72" t="s">
        <v>219</v>
      </c>
      <c r="D5" s="634"/>
      <c r="E5" s="73"/>
      <c r="F5" s="74" t="s">
        <v>219</v>
      </c>
      <c r="G5" s="65"/>
    </row>
    <row r="6" spans="1:7" ht="32.25" customHeight="1" x14ac:dyDescent="0.15">
      <c r="A6" s="633"/>
      <c r="B6" s="75"/>
      <c r="C6" s="76"/>
      <c r="D6" s="634"/>
      <c r="E6" s="77"/>
      <c r="F6" s="78"/>
      <c r="G6" s="65"/>
    </row>
    <row r="7" spans="1:7" ht="32.25" customHeight="1" x14ac:dyDescent="0.15">
      <c r="A7" s="633"/>
      <c r="B7" s="635"/>
      <c r="C7" s="629"/>
      <c r="D7" s="634"/>
      <c r="E7" s="77"/>
      <c r="F7" s="78"/>
      <c r="G7" s="65"/>
    </row>
    <row r="8" spans="1:7" ht="29.25" customHeight="1" x14ac:dyDescent="0.15">
      <c r="A8" s="633"/>
      <c r="B8" s="635"/>
      <c r="C8" s="629"/>
      <c r="D8" s="637"/>
      <c r="E8" s="619"/>
      <c r="F8" s="621"/>
      <c r="G8" s="65"/>
    </row>
    <row r="9" spans="1:7" ht="29.25" customHeight="1" x14ac:dyDescent="0.15">
      <c r="A9" s="633"/>
      <c r="B9" s="636"/>
      <c r="C9" s="630"/>
      <c r="D9" s="638"/>
      <c r="E9" s="620"/>
      <c r="F9" s="622"/>
      <c r="G9" s="65"/>
    </row>
    <row r="10" spans="1:7" ht="36" customHeight="1" thickBot="1" x14ac:dyDescent="0.2">
      <c r="A10" s="623" t="s">
        <v>132</v>
      </c>
      <c r="B10" s="624"/>
      <c r="C10" s="79">
        <f>SUM(C5:C9)</f>
        <v>0</v>
      </c>
      <c r="D10" s="623" t="s">
        <v>132</v>
      </c>
      <c r="E10" s="624"/>
      <c r="F10" s="80">
        <f>SUM(F5:F9)</f>
        <v>0</v>
      </c>
      <c r="G10" s="65"/>
    </row>
    <row r="11" spans="1:7" ht="36" customHeight="1" thickTop="1" x14ac:dyDescent="0.15">
      <c r="A11" s="625"/>
      <c r="B11" s="626"/>
      <c r="C11" s="629"/>
      <c r="D11" s="631"/>
      <c r="E11" s="81"/>
      <c r="F11" s="82"/>
      <c r="G11" s="65"/>
    </row>
    <row r="12" spans="1:7" ht="36" customHeight="1" x14ac:dyDescent="0.15">
      <c r="A12" s="627"/>
      <c r="B12" s="628"/>
      <c r="C12" s="630"/>
      <c r="D12" s="627"/>
      <c r="E12" s="83"/>
      <c r="F12" s="84"/>
      <c r="G12" s="65"/>
    </row>
    <row r="13" spans="1:7" ht="36" customHeight="1" thickBot="1" x14ac:dyDescent="0.2">
      <c r="A13" s="639"/>
      <c r="B13" s="640"/>
      <c r="C13" s="79" t="s">
        <v>250</v>
      </c>
      <c r="D13" s="641"/>
      <c r="E13" s="642"/>
      <c r="F13" s="85"/>
      <c r="G13" s="65"/>
    </row>
    <row r="14" spans="1:7" ht="30" customHeight="1" thickTop="1" thickBot="1" x14ac:dyDescent="0.2">
      <c r="A14" s="643" t="s">
        <v>133</v>
      </c>
      <c r="B14" s="644"/>
      <c r="C14" s="86" t="e">
        <f>C10+C13</f>
        <v>#VALUE!</v>
      </c>
      <c r="D14" s="643" t="s">
        <v>133</v>
      </c>
      <c r="E14" s="644"/>
      <c r="F14" s="87">
        <f>SUM(F10:F12)</f>
        <v>0</v>
      </c>
      <c r="G14" s="65"/>
    </row>
    <row r="15" spans="1:7" x14ac:dyDescent="0.15">
      <c r="A15" s="65"/>
      <c r="B15" s="65"/>
      <c r="C15" s="65"/>
      <c r="D15" s="65"/>
      <c r="E15" s="65"/>
      <c r="F15" s="7"/>
      <c r="G15" s="65"/>
    </row>
    <row r="16" spans="1:7" x14ac:dyDescent="0.15">
      <c r="F16" s="8"/>
    </row>
    <row r="17" spans="1:6" ht="18.75" x14ac:dyDescent="0.15">
      <c r="A17" s="645"/>
      <c r="B17" s="645"/>
      <c r="C17" s="645"/>
      <c r="D17" s="645"/>
      <c r="E17" s="645"/>
      <c r="F17" s="645"/>
    </row>
    <row r="21" spans="1:6" ht="26.25" customHeight="1" x14ac:dyDescent="0.15"/>
    <row r="22" spans="1:6" ht="26.25" customHeight="1" x14ac:dyDescent="0.15"/>
    <row r="23" spans="1:6" ht="26.25" customHeight="1" x14ac:dyDescent="0.15"/>
    <row r="24" spans="1:6" ht="26.25" customHeight="1" x14ac:dyDescent="0.15"/>
    <row r="25" spans="1:6" ht="47.25" customHeight="1" x14ac:dyDescent="0.15"/>
    <row r="26" spans="1:6" ht="47.25" customHeight="1" x14ac:dyDescent="0.15"/>
    <row r="27" spans="1:6" ht="29.25" customHeight="1" x14ac:dyDescent="0.15"/>
    <row r="28" spans="1:6" ht="29.25" customHeight="1" x14ac:dyDescent="0.15"/>
  </sheetData>
  <mergeCells count="22">
    <mergeCell ref="A13:B13"/>
    <mergeCell ref="D13:E13"/>
    <mergeCell ref="A14:B14"/>
    <mergeCell ref="D14:E14"/>
    <mergeCell ref="A17:F17"/>
    <mergeCell ref="E8:E9"/>
    <mergeCell ref="F8:F9"/>
    <mergeCell ref="A10:B10"/>
    <mergeCell ref="D10:E10"/>
    <mergeCell ref="A11:B12"/>
    <mergeCell ref="C11:C12"/>
    <mergeCell ref="D11:D12"/>
    <mergeCell ref="A5:A9"/>
    <mergeCell ref="D5:D7"/>
    <mergeCell ref="B7:B9"/>
    <mergeCell ref="C7:C9"/>
    <mergeCell ref="D8:D9"/>
    <mergeCell ref="A1:F1"/>
    <mergeCell ref="A3:C3"/>
    <mergeCell ref="D3:F3"/>
    <mergeCell ref="A4:B4"/>
    <mergeCell ref="D4:E4"/>
  </mergeCells>
  <phoneticPr fontId="3" type="noConversion"/>
  <pageMargins left="0.7" right="0.7" top="0.75" bottom="0.75" header="0.3" footer="0.3"/>
  <pageSetup paperSize="9" scale="9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0000"/>
  </sheetPr>
  <dimension ref="A1:E8"/>
  <sheetViews>
    <sheetView view="pageBreakPreview" zoomScaleNormal="100" zoomScaleSheetLayoutView="100" workbookViewId="0">
      <selection activeCell="D14" sqref="D14"/>
    </sheetView>
  </sheetViews>
  <sheetFormatPr defaultColWidth="8.88671875" defaultRowHeight="13.5" x14ac:dyDescent="0.15"/>
  <cols>
    <col min="1" max="1" width="14.33203125" style="235" customWidth="1"/>
    <col min="2" max="2" width="15.6640625" style="235" customWidth="1"/>
    <col min="3" max="3" width="16" style="234" customWidth="1"/>
    <col min="4" max="4" width="36.6640625" style="235" customWidth="1"/>
    <col min="5" max="5" width="14.33203125" style="235" customWidth="1"/>
    <col min="6" max="6" width="12.44140625" style="235" customWidth="1"/>
    <col min="7" max="7" width="12.6640625" style="235" customWidth="1"/>
    <col min="8" max="8" width="13.44140625" style="235" customWidth="1"/>
    <col min="9" max="9" width="12.33203125" style="235" bestFit="1" customWidth="1"/>
    <col min="10" max="10" width="11" style="235" bestFit="1" customWidth="1"/>
    <col min="11" max="11" width="10.44140625" style="235" bestFit="1" customWidth="1"/>
    <col min="12" max="12" width="11.21875" style="235" bestFit="1" customWidth="1"/>
    <col min="13" max="16384" width="8.88671875" style="235"/>
  </cols>
  <sheetData>
    <row r="1" spans="1:5" ht="37.5" customHeight="1" x14ac:dyDescent="0.15">
      <c r="A1" s="646" t="s">
        <v>52</v>
      </c>
      <c r="B1" s="646"/>
      <c r="C1" s="342"/>
      <c r="D1" s="64"/>
      <c r="E1" s="64"/>
    </row>
    <row r="2" spans="1:5" ht="31.5" customHeight="1" thickBot="1" x14ac:dyDescent="0.2">
      <c r="A2" s="343" t="s">
        <v>279</v>
      </c>
      <c r="B2" s="64"/>
      <c r="C2" s="342"/>
      <c r="D2" s="64"/>
      <c r="E2" s="342" t="s">
        <v>218</v>
      </c>
    </row>
    <row r="3" spans="1:5" ht="43.5" customHeight="1" x14ac:dyDescent="0.15">
      <c r="A3" s="344" t="s">
        <v>51</v>
      </c>
      <c r="B3" s="345" t="s">
        <v>50</v>
      </c>
      <c r="C3" s="345" t="s">
        <v>49</v>
      </c>
      <c r="D3" s="345" t="s">
        <v>48</v>
      </c>
      <c r="E3" s="346" t="s">
        <v>47</v>
      </c>
    </row>
    <row r="4" spans="1:5" ht="43.5" customHeight="1" x14ac:dyDescent="0.15">
      <c r="A4" s="649" t="s">
        <v>202</v>
      </c>
      <c r="B4" s="347" t="s">
        <v>46</v>
      </c>
      <c r="C4" s="348">
        <v>2543848428</v>
      </c>
      <c r="D4" s="349" t="s">
        <v>284</v>
      </c>
      <c r="E4" s="350"/>
    </row>
    <row r="5" spans="1:5" ht="43.5" customHeight="1" x14ac:dyDescent="0.15">
      <c r="A5" s="650"/>
      <c r="B5" s="351" t="s">
        <v>240</v>
      </c>
      <c r="C5" s="352">
        <v>1088591062</v>
      </c>
      <c r="D5" s="354" t="s">
        <v>275</v>
      </c>
      <c r="E5" s="353"/>
    </row>
    <row r="6" spans="1:5" ht="43.5" customHeight="1" x14ac:dyDescent="0.15">
      <c r="A6" s="650"/>
      <c r="B6" s="355" t="s">
        <v>45</v>
      </c>
      <c r="C6" s="352">
        <v>299568090</v>
      </c>
      <c r="D6" s="356" t="s">
        <v>241</v>
      </c>
      <c r="E6" s="353"/>
    </row>
    <row r="7" spans="1:5" ht="43.5" customHeight="1" thickBot="1" x14ac:dyDescent="0.2">
      <c r="A7" s="650"/>
      <c r="B7" s="351" t="s">
        <v>280</v>
      </c>
      <c r="C7" s="352">
        <v>292367550</v>
      </c>
      <c r="D7" s="354" t="s">
        <v>285</v>
      </c>
      <c r="E7" s="357"/>
    </row>
    <row r="8" spans="1:5" ht="45" customHeight="1" thickBot="1" x14ac:dyDescent="0.2">
      <c r="A8" s="647" t="s">
        <v>53</v>
      </c>
      <c r="B8" s="648"/>
      <c r="C8" s="358">
        <f>SUM(C4:C7)</f>
        <v>4224375130</v>
      </c>
      <c r="D8" s="359"/>
      <c r="E8" s="360"/>
    </row>
  </sheetData>
  <mergeCells count="3">
    <mergeCell ref="A1:B1"/>
    <mergeCell ref="A8:B8"/>
    <mergeCell ref="A4:A7"/>
  </mergeCells>
  <phoneticPr fontId="3" type="noConversion"/>
  <pageMargins left="0.36" right="0.26" top="0.57999999999999996" bottom="0.42" header="0.32" footer="0.28999999999999998"/>
  <pageSetup paperSize="9" scale="87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0000"/>
  </sheetPr>
  <dimension ref="A1:G10"/>
  <sheetViews>
    <sheetView view="pageBreakPreview" zoomScaleNormal="90" zoomScaleSheetLayoutView="100" workbookViewId="0">
      <selection activeCell="D11" sqref="D11"/>
    </sheetView>
  </sheetViews>
  <sheetFormatPr defaultColWidth="8.88671875" defaultRowHeight="13.5" x14ac:dyDescent="0.15"/>
  <cols>
    <col min="1" max="1" width="11.6640625" style="50" customWidth="1"/>
    <col min="2" max="2" width="19" style="50" bestFit="1" customWidth="1"/>
    <col min="3" max="3" width="17.21875" style="50" customWidth="1"/>
    <col min="4" max="4" width="43.21875" style="50" customWidth="1"/>
    <col min="5" max="5" width="12.21875" style="50" customWidth="1"/>
    <col min="6" max="6" width="14" style="50" customWidth="1"/>
    <col min="7" max="7" width="13.5546875" style="50" customWidth="1"/>
    <col min="8" max="8" width="11" style="50" bestFit="1" customWidth="1"/>
    <col min="9" max="9" width="9.5546875" style="50" bestFit="1" customWidth="1"/>
    <col min="10" max="10" width="10" style="50" customWidth="1"/>
    <col min="11" max="11" width="9.77734375" style="50" bestFit="1" customWidth="1"/>
    <col min="12" max="12" width="10.6640625" style="50" bestFit="1" customWidth="1"/>
    <col min="13" max="13" width="10.44140625" style="50" bestFit="1" customWidth="1"/>
    <col min="14" max="14" width="9.33203125" style="50" bestFit="1" customWidth="1"/>
    <col min="15" max="15" width="10.44140625" style="50" bestFit="1" customWidth="1"/>
    <col min="16" max="16" width="8.88671875" style="50"/>
    <col min="17" max="17" width="12.21875" style="50" customWidth="1"/>
    <col min="18" max="18" width="12.109375" style="50" customWidth="1"/>
    <col min="19" max="16384" width="8.88671875" style="50"/>
  </cols>
  <sheetData>
    <row r="1" spans="1:7" ht="43.5" customHeight="1" x14ac:dyDescent="0.15">
      <c r="A1" s="653" t="s">
        <v>154</v>
      </c>
      <c r="B1" s="653"/>
      <c r="C1" s="653"/>
      <c r="D1" s="653"/>
      <c r="E1" s="462"/>
    </row>
    <row r="2" spans="1:7" ht="43.5" customHeight="1" thickBot="1" x14ac:dyDescent="0.2">
      <c r="A2" s="51" t="s">
        <v>281</v>
      </c>
      <c r="E2" s="52" t="s">
        <v>1</v>
      </c>
    </row>
    <row r="3" spans="1:7" s="55" customFormat="1" ht="43.5" customHeight="1" thickBot="1" x14ac:dyDescent="0.2">
      <c r="A3" s="53" t="s">
        <v>34</v>
      </c>
      <c r="B3" s="365" t="s">
        <v>33</v>
      </c>
      <c r="C3" s="369" t="s">
        <v>32</v>
      </c>
      <c r="D3" s="463" t="s">
        <v>31</v>
      </c>
      <c r="E3" s="54" t="s">
        <v>0</v>
      </c>
    </row>
    <row r="4" spans="1:7" s="57" customFormat="1" ht="90" customHeight="1" x14ac:dyDescent="0.15">
      <c r="A4" s="340" t="s">
        <v>76</v>
      </c>
      <c r="B4" s="372" t="s">
        <v>221</v>
      </c>
      <c r="C4" s="370">
        <v>8048950</v>
      </c>
      <c r="D4" s="384" t="s">
        <v>286</v>
      </c>
      <c r="E4" s="366"/>
      <c r="F4" s="56"/>
    </row>
    <row r="5" spans="1:7" s="57" customFormat="1" ht="102.6" customHeight="1" x14ac:dyDescent="0.15">
      <c r="A5" s="340"/>
      <c r="B5" s="373" t="s">
        <v>236</v>
      </c>
      <c r="C5" s="371">
        <v>9728181</v>
      </c>
      <c r="D5" s="395" t="s">
        <v>287</v>
      </c>
      <c r="E5" s="367"/>
      <c r="F5" s="56"/>
    </row>
    <row r="6" spans="1:7" s="59" customFormat="1" ht="43.5" customHeight="1" thickBot="1" x14ac:dyDescent="0.2">
      <c r="A6" s="651" t="s">
        <v>77</v>
      </c>
      <c r="B6" s="652"/>
      <c r="C6" s="652"/>
      <c r="D6" s="341">
        <f>C4+C5</f>
        <v>17777131</v>
      </c>
      <c r="E6" s="368"/>
      <c r="F6" s="58"/>
      <c r="G6" s="385"/>
    </row>
    <row r="7" spans="1:7" x14ac:dyDescent="0.15">
      <c r="C7" s="45"/>
      <c r="E7" s="60"/>
      <c r="G7" s="45"/>
    </row>
    <row r="8" spans="1:7" x14ac:dyDescent="0.15">
      <c r="C8" s="45"/>
      <c r="E8" s="60"/>
    </row>
    <row r="9" spans="1:7" x14ac:dyDescent="0.15">
      <c r="E9" s="60"/>
    </row>
    <row r="10" spans="1:7" x14ac:dyDescent="0.15">
      <c r="E10" s="60"/>
    </row>
  </sheetData>
  <mergeCells count="3">
    <mergeCell ref="A6:C6"/>
    <mergeCell ref="A1:B1"/>
    <mergeCell ref="C1:D1"/>
  </mergeCells>
  <phoneticPr fontId="3" type="noConversion"/>
  <printOptions horizontalCentered="1"/>
  <pageMargins left="0.43307086614173229" right="0.43307086614173229" top="0.47244094488188981" bottom="0.27559055118110237" header="0.31496062992125984" footer="0.19685039370078741"/>
  <pageSetup paperSize="9" scale="63" orientation="portrait" r:id="rId1"/>
  <headerFooter alignWithMargins="0"/>
  <colBreaks count="1" manualBreakCount="1">
    <brk id="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0000"/>
  </sheetPr>
  <dimension ref="A1:H24"/>
  <sheetViews>
    <sheetView view="pageBreakPreview" zoomScaleNormal="100" zoomScaleSheetLayoutView="100" workbookViewId="0">
      <selection activeCell="C15" sqref="C15:C17"/>
    </sheetView>
  </sheetViews>
  <sheetFormatPr defaultColWidth="8.88671875" defaultRowHeight="13.5" x14ac:dyDescent="0.15"/>
  <cols>
    <col min="1" max="1" width="10.88671875" style="45" customWidth="1"/>
    <col min="2" max="2" width="12.109375" style="45" customWidth="1"/>
    <col min="3" max="3" width="13.88671875" style="45" bestFit="1" customWidth="1"/>
    <col min="4" max="4" width="62" style="45" bestFit="1" customWidth="1"/>
    <col min="5" max="5" width="11.6640625" style="45" customWidth="1"/>
    <col min="6" max="6" width="10.77734375" style="45" customWidth="1"/>
    <col min="7" max="7" width="12.33203125" style="45" bestFit="1" customWidth="1"/>
    <col min="8" max="8" width="13.33203125" style="45" bestFit="1" customWidth="1"/>
    <col min="9" max="9" width="11" style="45" bestFit="1" customWidth="1"/>
    <col min="10" max="10" width="12.77734375" style="45" bestFit="1" customWidth="1"/>
    <col min="11" max="11" width="11.21875" style="45" bestFit="1" customWidth="1"/>
    <col min="12" max="12" width="10.6640625" style="45" bestFit="1" customWidth="1"/>
    <col min="13" max="13" width="11.21875" style="45" bestFit="1" customWidth="1"/>
    <col min="14" max="15" width="11" style="45" bestFit="1" customWidth="1"/>
    <col min="16" max="16" width="12.5546875" style="45" customWidth="1"/>
    <col min="17" max="16384" width="8.88671875" style="45"/>
  </cols>
  <sheetData>
    <row r="1" spans="1:8" ht="24.75" customHeight="1" x14ac:dyDescent="0.15">
      <c r="A1" s="654" t="s">
        <v>44</v>
      </c>
      <c r="B1" s="654"/>
      <c r="C1" s="654"/>
      <c r="D1" s="654"/>
      <c r="E1" s="654"/>
      <c r="F1" s="654"/>
    </row>
    <row r="2" spans="1:8" ht="14.25" thickBot="1" x14ac:dyDescent="0.2">
      <c r="A2" s="46"/>
      <c r="B2" s="46"/>
      <c r="F2" s="47" t="s">
        <v>43</v>
      </c>
    </row>
    <row r="3" spans="1:8" ht="21" customHeight="1" x14ac:dyDescent="0.15">
      <c r="A3" s="405" t="s">
        <v>42</v>
      </c>
      <c r="B3" s="406" t="s">
        <v>41</v>
      </c>
      <c r="C3" s="406" t="s">
        <v>40</v>
      </c>
      <c r="D3" s="655" t="s">
        <v>39</v>
      </c>
      <c r="E3" s="656"/>
      <c r="F3" s="407" t="s">
        <v>38</v>
      </c>
    </row>
    <row r="4" spans="1:8" ht="24.95" customHeight="1" x14ac:dyDescent="0.15">
      <c r="A4" s="661" t="s">
        <v>37</v>
      </c>
      <c r="B4" s="662" t="s">
        <v>36</v>
      </c>
      <c r="C4" s="663">
        <v>3745140</v>
      </c>
      <c r="D4" s="337" t="s">
        <v>242</v>
      </c>
      <c r="E4" s="337"/>
      <c r="F4" s="48"/>
    </row>
    <row r="5" spans="1:8" ht="24.95" customHeight="1" x14ac:dyDescent="0.15">
      <c r="A5" s="661"/>
      <c r="B5" s="662"/>
      <c r="C5" s="663"/>
      <c r="D5" s="337" t="s">
        <v>260</v>
      </c>
      <c r="E5" s="337"/>
      <c r="F5" s="48"/>
    </row>
    <row r="6" spans="1:8" ht="24.95" customHeight="1" x14ac:dyDescent="0.15">
      <c r="A6" s="661"/>
      <c r="B6" s="662"/>
      <c r="C6" s="663"/>
      <c r="D6" s="408" t="s">
        <v>245</v>
      </c>
      <c r="E6" s="337"/>
      <c r="F6" s="48"/>
    </row>
    <row r="7" spans="1:8" ht="24.95" customHeight="1" x14ac:dyDescent="0.15">
      <c r="A7" s="659" t="s">
        <v>114</v>
      </c>
      <c r="B7" s="396" t="s">
        <v>111</v>
      </c>
      <c r="C7" s="348">
        <v>300000</v>
      </c>
      <c r="D7" s="337" t="s">
        <v>244</v>
      </c>
      <c r="E7" s="337"/>
      <c r="F7" s="48"/>
    </row>
    <row r="8" spans="1:8" ht="24.95" customHeight="1" x14ac:dyDescent="0.15">
      <c r="A8" s="667"/>
      <c r="B8" s="659" t="s">
        <v>112</v>
      </c>
      <c r="C8" s="657">
        <v>26061220</v>
      </c>
      <c r="D8" s="338" t="s">
        <v>265</v>
      </c>
      <c r="E8" s="339"/>
      <c r="F8" s="48"/>
    </row>
    <row r="9" spans="1:8" ht="24.95" customHeight="1" x14ac:dyDescent="0.15">
      <c r="A9" s="667"/>
      <c r="B9" s="660"/>
      <c r="C9" s="658"/>
      <c r="D9" s="338" t="s">
        <v>259</v>
      </c>
      <c r="E9" s="339"/>
      <c r="F9" s="48"/>
      <c r="H9" s="45" t="s">
        <v>157</v>
      </c>
    </row>
    <row r="10" spans="1:8" ht="24.95" customHeight="1" x14ac:dyDescent="0.15">
      <c r="A10" s="667"/>
      <c r="B10" s="660"/>
      <c r="C10" s="658"/>
      <c r="D10" s="338" t="s">
        <v>276</v>
      </c>
      <c r="E10" s="339"/>
      <c r="F10" s="48"/>
    </row>
    <row r="11" spans="1:8" ht="24.95" customHeight="1" x14ac:dyDescent="0.15">
      <c r="A11" s="667"/>
      <c r="B11" s="660"/>
      <c r="C11" s="658"/>
      <c r="D11" s="338" t="s">
        <v>249</v>
      </c>
      <c r="E11" s="339"/>
      <c r="F11" s="48"/>
    </row>
    <row r="12" spans="1:8" ht="24.95" customHeight="1" x14ac:dyDescent="0.15">
      <c r="A12" s="667"/>
      <c r="B12" s="660"/>
      <c r="C12" s="658"/>
      <c r="D12" s="338" t="s">
        <v>263</v>
      </c>
      <c r="E12" s="339"/>
      <c r="F12" s="48"/>
    </row>
    <row r="13" spans="1:8" ht="24.95" customHeight="1" x14ac:dyDescent="0.15">
      <c r="A13" s="667"/>
      <c r="B13" s="659" t="s">
        <v>113</v>
      </c>
      <c r="C13" s="657">
        <v>7366940</v>
      </c>
      <c r="D13" s="337" t="s">
        <v>237</v>
      </c>
      <c r="E13" s="337"/>
      <c r="F13" s="48"/>
    </row>
    <row r="14" spans="1:8" ht="24.95" customHeight="1" x14ac:dyDescent="0.15">
      <c r="A14" s="667"/>
      <c r="B14" s="660"/>
      <c r="C14" s="658"/>
      <c r="D14" s="337" t="s">
        <v>264</v>
      </c>
      <c r="E14" s="337"/>
      <c r="F14" s="48"/>
    </row>
    <row r="15" spans="1:8" ht="24.95" customHeight="1" x14ac:dyDescent="0.15">
      <c r="A15" s="667"/>
      <c r="B15" s="662" t="s">
        <v>115</v>
      </c>
      <c r="C15" s="663">
        <v>12575927</v>
      </c>
      <c r="D15" s="337" t="s">
        <v>290</v>
      </c>
      <c r="E15" s="337"/>
      <c r="F15" s="48"/>
    </row>
    <row r="16" spans="1:8" ht="24.95" customHeight="1" x14ac:dyDescent="0.15">
      <c r="A16" s="667"/>
      <c r="B16" s="662"/>
      <c r="C16" s="663"/>
      <c r="D16" s="337" t="s">
        <v>289</v>
      </c>
      <c r="E16" s="337"/>
      <c r="F16" s="48"/>
    </row>
    <row r="17" spans="1:7" ht="24.95" customHeight="1" x14ac:dyDescent="0.15">
      <c r="A17" s="667"/>
      <c r="B17" s="662"/>
      <c r="C17" s="663"/>
      <c r="D17" s="337" t="s">
        <v>288</v>
      </c>
      <c r="E17" s="337"/>
      <c r="F17" s="48"/>
    </row>
    <row r="18" spans="1:7" ht="24.95" customHeight="1" x14ac:dyDescent="0.15">
      <c r="A18" s="667"/>
      <c r="B18" s="394" t="s">
        <v>243</v>
      </c>
      <c r="C18" s="348">
        <v>736488</v>
      </c>
      <c r="D18" s="337" t="s">
        <v>277</v>
      </c>
      <c r="E18" s="337"/>
      <c r="F18" s="48"/>
      <c r="G18" s="49"/>
    </row>
    <row r="19" spans="1:7" ht="24.95" customHeight="1" x14ac:dyDescent="0.15">
      <c r="A19" s="668"/>
      <c r="B19" s="394" t="s">
        <v>269</v>
      </c>
      <c r="C19" s="348">
        <v>16810663</v>
      </c>
      <c r="D19" s="337" t="s">
        <v>291</v>
      </c>
      <c r="E19" s="337"/>
      <c r="F19" s="464"/>
      <c r="G19" s="49"/>
    </row>
    <row r="20" spans="1:7" ht="24.95" customHeight="1" x14ac:dyDescent="0.15">
      <c r="A20" s="662" t="s">
        <v>266</v>
      </c>
      <c r="B20" s="457" t="s">
        <v>116</v>
      </c>
      <c r="C20" s="447">
        <v>657530</v>
      </c>
      <c r="D20" s="337" t="s">
        <v>292</v>
      </c>
      <c r="E20" s="337"/>
      <c r="F20" s="337"/>
      <c r="G20" s="49"/>
    </row>
    <row r="21" spans="1:7" ht="24.95" customHeight="1" x14ac:dyDescent="0.15">
      <c r="A21" s="662"/>
      <c r="B21" s="457" t="s">
        <v>117</v>
      </c>
      <c r="C21" s="447"/>
      <c r="D21" s="337"/>
      <c r="E21" s="337"/>
      <c r="F21" s="337"/>
      <c r="G21" s="49"/>
    </row>
    <row r="22" spans="1:7" ht="24.95" customHeight="1" x14ac:dyDescent="0.15">
      <c r="A22" s="446" t="s">
        <v>267</v>
      </c>
      <c r="B22" s="457" t="s">
        <v>255</v>
      </c>
      <c r="C22" s="447">
        <v>1181680</v>
      </c>
      <c r="D22" s="337" t="s">
        <v>293</v>
      </c>
      <c r="E22" s="337"/>
      <c r="F22" s="337"/>
      <c r="G22" s="49"/>
    </row>
    <row r="23" spans="1:7" ht="24.95" customHeight="1" thickBot="1" x14ac:dyDescent="0.2">
      <c r="A23" s="665" t="s">
        <v>35</v>
      </c>
      <c r="B23" s="666"/>
      <c r="C23" s="458">
        <f>SUM(C4:C22)</f>
        <v>69435588</v>
      </c>
      <c r="D23" s="459"/>
      <c r="E23" s="460">
        <f>SUM(E4:E21)</f>
        <v>0</v>
      </c>
      <c r="F23" s="461"/>
    </row>
    <row r="24" spans="1:7" ht="21" customHeight="1" x14ac:dyDescent="0.15">
      <c r="D24" s="664" t="s">
        <v>222</v>
      </c>
      <c r="E24" s="664"/>
      <c r="F24" s="664"/>
    </row>
  </sheetData>
  <mergeCells count="15">
    <mergeCell ref="B15:B17"/>
    <mergeCell ref="A20:A21"/>
    <mergeCell ref="D24:F24"/>
    <mergeCell ref="A23:B23"/>
    <mergeCell ref="C15:C17"/>
    <mergeCell ref="A7:A19"/>
    <mergeCell ref="A1:F1"/>
    <mergeCell ref="D3:E3"/>
    <mergeCell ref="C8:C12"/>
    <mergeCell ref="C13:C14"/>
    <mergeCell ref="B8:B12"/>
    <mergeCell ref="B13:B14"/>
    <mergeCell ref="A4:A6"/>
    <mergeCell ref="B4:B6"/>
    <mergeCell ref="C4:C6"/>
  </mergeCells>
  <phoneticPr fontId="3" type="noConversion"/>
  <printOptions horizontalCentered="1"/>
  <pageMargins left="0.19685039370078741" right="0.55118110236220474" top="0.47244094488188981" bottom="0.31496062992125984" header="0.27559055118110237" footer="0.15748031496062992"/>
  <pageSetup paperSize="9" scale="6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>
      <selection activeCell="G22" sqref="G22"/>
    </sheetView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17</vt:i4>
      </vt:variant>
    </vt:vector>
  </HeadingPairs>
  <TitlesOfParts>
    <vt:vector size="35" baseType="lpstr">
      <vt:lpstr>제목</vt:lpstr>
      <vt:lpstr>목차</vt:lpstr>
      <vt:lpstr>1) 세입세출 총괄</vt:lpstr>
      <vt:lpstr>2) 세입 결산</vt:lpstr>
      <vt:lpstr>3) 세출 결산</vt:lpstr>
      <vt:lpstr>4)-가 예금잔액 명세서 </vt:lpstr>
      <vt:lpstr>통장잔액 </vt:lpstr>
      <vt:lpstr>4)-나 퇴직적립금현황</vt:lpstr>
      <vt:lpstr>2 과목전용조서</vt:lpstr>
      <vt:lpstr>3 예비비사용</vt:lpstr>
      <vt:lpstr>4 기본재산</vt:lpstr>
      <vt:lpstr>5 사업수입</vt:lpstr>
      <vt:lpstr>6 정부보조금</vt:lpstr>
      <vt:lpstr>7 후원금 수입 및 사용결과보고서</vt:lpstr>
      <vt:lpstr>8 인건비명세서</vt:lpstr>
      <vt:lpstr>9 사업비</vt:lpstr>
      <vt:lpstr>10 기타비용</vt:lpstr>
      <vt:lpstr>Sheet1</vt:lpstr>
      <vt:lpstr>'1) 세입세출 총괄'!Print_Area</vt:lpstr>
      <vt:lpstr>'10 기타비용'!Print_Area</vt:lpstr>
      <vt:lpstr>'2 과목전용조서'!Print_Area</vt:lpstr>
      <vt:lpstr>'2) 세입 결산'!Print_Area</vt:lpstr>
      <vt:lpstr>'3) 세출 결산'!Print_Area</vt:lpstr>
      <vt:lpstr>'4)-나 퇴직적립금현황'!Print_Area</vt:lpstr>
      <vt:lpstr>'5 사업수입'!Print_Area</vt:lpstr>
      <vt:lpstr>'6 정부보조금'!Print_Area</vt:lpstr>
      <vt:lpstr>'7 후원금 수입 및 사용결과보고서'!Print_Area</vt:lpstr>
      <vt:lpstr>'8 인건비명세서'!Print_Area</vt:lpstr>
      <vt:lpstr>'9 사업비'!Print_Area</vt:lpstr>
      <vt:lpstr>제목!Print_Area</vt:lpstr>
      <vt:lpstr>'통장잔액 '!Print_Area</vt:lpstr>
      <vt:lpstr>'10 기타비용'!Print_Titles</vt:lpstr>
      <vt:lpstr>'5 사업수입'!Print_Titles</vt:lpstr>
      <vt:lpstr>'6 정부보조금'!Print_Titles</vt:lpstr>
      <vt:lpstr>'9 사업비'!Print_Titles</vt:lpstr>
    </vt:vector>
  </TitlesOfParts>
  <Company>사랑의복지관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복지관</dc:creator>
  <cp:lastModifiedBy>WD</cp:lastModifiedBy>
  <cp:lastPrinted>2024-03-27T12:31:42Z</cp:lastPrinted>
  <dcterms:created xsi:type="dcterms:W3CDTF">2005-01-11T01:51:50Z</dcterms:created>
  <dcterms:modified xsi:type="dcterms:W3CDTF">2025-09-04T14:42:57Z</dcterms:modified>
</cp:coreProperties>
</file>